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vis" state="visible" r:id="rId4"/>
    <sheet sheetId="2" name="Réglages" state="visible" r:id="rId5"/>
    <sheet sheetId="3" name="Synthèse" state="visible" r:id="rId6"/>
    <sheet sheetId="4" name="Listes" state="visible" r:id="rId7"/>
    <sheet sheetId="5" name="Mode d'emploi" state="visible" r:id="rId8"/>
  </sheets>
  <calcPr calcId="171027"/>
</workbook>
</file>

<file path=xl/sharedStrings.xml><?xml version="1.0" encoding="utf-8"?>
<sst xmlns="http://schemas.openxmlformats.org/spreadsheetml/2006/main" count="66" uniqueCount="54">
  <si>
    <t>N° devis</t>
  </si>
  <si>
    <t>Client</t>
  </si>
  <si>
    <t>Contact (tél. ou mail)</t>
  </si>
  <si>
    <t>Objet</t>
  </si>
  <si>
    <t>Montant HT</t>
  </si>
  <si>
    <t>Envoyé le</t>
  </si>
  <si>
    <t>Statut</t>
  </si>
  <si>
    <t>Relance 1 faite le</t>
  </si>
  <si>
    <t>Relance 2 faite le</t>
  </si>
  <si>
    <t>Décidé le</t>
  </si>
  <si>
    <t>Prochaine relance</t>
  </si>
  <si>
    <t>À faire ?</t>
  </si>
  <si>
    <t>Motif si perdu</t>
  </si>
  <si>
    <t>Notes</t>
  </si>
  <si>
    <t>Délai de décision (jours)</t>
  </si>
  <si>
    <t>D-001</t>
  </si>
  <si>
    <t>Client exemple</t>
  </si>
  <si>
    <t/>
  </si>
  <si>
    <t>Exemple de devis</t>
  </si>
  <si>
    <t>Envoyé</t>
  </si>
  <si>
    <t>Ligne d'exemple, à effacer</t>
  </si>
  <si>
    <t>Réglage</t>
  </si>
  <si>
    <t>Jours</t>
  </si>
  <si>
    <t>À quoi il sert</t>
  </si>
  <si>
    <t>Relance 1 : jours après l'envoi du devis</t>
  </si>
  <si>
    <t>Premier rappel. Réglage de départ, à adapter à vos délais de décision habituels.</t>
  </si>
  <si>
    <t>Relance 2 : jours après la relance 1</t>
  </si>
  <si>
    <t>Deuxième rappel, de préférence par téléphone.</t>
  </si>
  <si>
    <t>Dernière relance : jours après la relance 2</t>
  </si>
  <si>
    <t>Dernier message, puis classer le devis en « Sans suite » si rien ne revient.</t>
  </si>
  <si>
    <t>Devis</t>
  </si>
  <si>
    <t>Relancé</t>
  </si>
  <si>
    <t>En négociation</t>
  </si>
  <si>
    <t>Accepté</t>
  </si>
  <si>
    <t>Refusé</t>
  </si>
  <si>
    <t>Sans suite</t>
  </si>
  <si>
    <t>En attente de réponse</t>
  </si>
  <si>
    <t>Relances dues (aujourd'hui ou en retard)</t>
  </si>
  <si>
    <t>Taux de transformation (devis décidés)</t>
  </si>
  <si>
    <t>Délai moyen de décision (jours)</t>
  </si>
  <si>
    <t>Statuts</t>
  </si>
  <si>
    <t>Motifs de perte</t>
  </si>
  <si>
    <t>Prix</t>
  </si>
  <si>
    <t>Délai</t>
  </si>
  <si>
    <t>Concurrent retenu</t>
  </si>
  <si>
    <t>Projet reporté</t>
  </si>
  <si>
    <t>Pas de réponse</t>
  </si>
  <si>
    <t>Autre</t>
  </si>
  <si>
    <t>Modèle de suivi des devis et des relances, Agence Talos (agencetalos.fr), octobre 2026.</t>
  </si>
  <si>
    <t>Onglet Devis : une ligne par devis envoyé. Renseignez la date d'envoi et le statut. La colonne « Prochaine relance » se calcule seule ; « À faire ? » signale les relances du jour et celles en retard.</t>
  </si>
  <si>
    <t>Après chaque relance, notez sa date dans « Relance 1 faite le » puis « Relance 2 faite le » : la prochaine date se recalcule. Quand le client répond, passez le statut à Accepté, Refusé ou Sans suite et notez la date dans « Décidé le » : les relances s'arrêtent et le délai de décision se calcule.</t>
  </si>
  <si>
    <t>Onglet Réglages : les délais entre relances (7, 7 et 14 jours) sont des réglages de départ, pas une règle. Adaptez-les au délai moyen de décision de vos clients, calculé dans la synthèse.</t>
  </si>
  <si>
    <t>Onglet Synthèse : devis et montants par statut, montant en attente, relances dues, taux de transformation (devis acceptés sur devis décidés, en nombre et en montant) et délai moyen de décision.</t>
  </si>
  <si>
    <t>Chaque matin : filtrez la colonne « À faire ? ». Les exemples de mails de relance sont dans l'article « Suivi des devis et relance commerciale » sur agencetalos.fr.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</si>
</sst>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€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color rgb="FF8C4F1C"/>
      <sz val="13"/>
    </font>
  </fonts>
  <fills count="3">
    <fill>
      <patternFill patternType="none"/>
    </fill>
    <fill>
      <patternFill patternType="gray125"/>
    </fill>
    <fill>
      <patternFill patternType="solid">
        <fgColor rgb="FF8C4F1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9" fontId="0" fillId="0" borderId="1" xfId="0" applyNumberFormat="1" applyBorder="1"/>
    <xf numFmtId="0" fontId="2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2">
    <dxf>
      <font>
        <b/>
        <color rgb="FFC0392B"/>
      </font>
    </dxf>
    <dxf>
      <font>
        <b/>
        <color rgb="FF8C4F1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3" width="24" customWidth="1"/>
    <col min="4" max="4" width="28" customWidth="1"/>
    <col min="5" max="6" width="12" customWidth="1"/>
    <col min="7" max="7" width="15" customWidth="1"/>
    <col min="8" max="9" width="13" customWidth="1"/>
    <col min="10" max="10" width="12" customWidth="1"/>
    <col min="11" max="11" width="14" customWidth="1"/>
    <col min="12" max="12" width="12" customWidth="1"/>
    <col min="13" max="13" width="18" customWidth="1"/>
    <col min="14" max="14" width="30" customWidth="1"/>
    <col min="15" max="15" width="12" customWidth="1"/>
  </cols>
  <sheetData>
    <row r="1" ht="32" customHeight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3">
        <v>4800</v>
      </c>
      <c r="F2" s="4"/>
      <c r="G2" s="2" t="s">
        <v>19</v>
      </c>
      <c r="H2" s="4"/>
      <c r="I2" s="4"/>
      <c r="J2" s="4"/>
      <c r="K2" s="4">
        <f>IF(OR(F2="",J2&lt;&gt;"",OR(G2="Accepté",G2="Refusé",G2="Sans suite")),"",IF(H2="",F2+'Réglages'!$B$2,IF(I2="",H2+'Réglages'!$B$3,I2+'Réglages'!$B$4)))</f>
      </c>
      <c r="L2" s="2">
        <f>IF(K2="","",IF(K2&lt;TODAY(),"En retard",IF(K2=TODAY(),"Aujourd'hui","")))</f>
      </c>
      <c r="M2" s="2" t="s">
        <v>17</v>
      </c>
      <c r="N2" s="2" t="s">
        <v>20</v>
      </c>
      <c r="O2" s="2">
        <f>IF(OR(F2="",J2=""),"",J2-F2)</f>
      </c>
    </row>
    <row r="3" spans="1:15" x14ac:dyDescent="0.25">
      <c r="A3" s="2"/>
      <c r="B3" s="2"/>
      <c r="C3" s="2"/>
      <c r="D3" s="2"/>
      <c r="E3" s="3"/>
      <c r="F3" s="4"/>
      <c r="G3" s="2"/>
      <c r="H3" s="4"/>
      <c r="I3" s="4"/>
      <c r="J3" s="4"/>
      <c r="K3" s="4">
        <f>IF(OR(F3="",J3&lt;&gt;"",OR(G3="Accepté",G3="Refusé",G3="Sans suite")),"",IF(H3="",F3+'Réglages'!$B$2,IF(I3="",H3+'Réglages'!$B$3,I3+'Réglages'!$B$4)))</f>
      </c>
      <c r="L3" s="2">
        <f>IF(K3="","",IF(K3&lt;TODAY(),"En retard",IF(K3=TODAY(),"Aujourd'hui","")))</f>
      </c>
      <c r="M3" s="2"/>
      <c r="N3" s="2"/>
      <c r="O3" s="2">
        <f>IF(OR(F3="",J3=""),"",J3-F3)</f>
      </c>
    </row>
    <row r="4" spans="1:15" x14ac:dyDescent="0.25">
      <c r="A4" s="2"/>
      <c r="B4" s="2"/>
      <c r="C4" s="2"/>
      <c r="D4" s="2"/>
      <c r="E4" s="3"/>
      <c r="F4" s="4"/>
      <c r="G4" s="2"/>
      <c r="H4" s="4"/>
      <c r="I4" s="4"/>
      <c r="J4" s="4"/>
      <c r="K4" s="4">
        <f>IF(OR(F4="",J4&lt;&gt;"",OR(G4="Accepté",G4="Refusé",G4="Sans suite")),"",IF(H4="",F4+'Réglages'!$B$2,IF(I4="",H4+'Réglages'!$B$3,I4+'Réglages'!$B$4)))</f>
      </c>
      <c r="L4" s="2">
        <f>IF(K4="","",IF(K4&lt;TODAY(),"En retard",IF(K4=TODAY(),"Aujourd'hui","")))</f>
      </c>
      <c r="M4" s="2"/>
      <c r="N4" s="2"/>
      <c r="O4" s="2">
        <f>IF(OR(F4="",J4=""),"",J4-F4)</f>
      </c>
    </row>
    <row r="5" spans="1:15" x14ac:dyDescent="0.25">
      <c r="A5" s="2"/>
      <c r="B5" s="2"/>
      <c r="C5" s="2"/>
      <c r="D5" s="2"/>
      <c r="E5" s="3"/>
      <c r="F5" s="4"/>
      <c r="G5" s="2"/>
      <c r="H5" s="4"/>
      <c r="I5" s="4"/>
      <c r="J5" s="4"/>
      <c r="K5" s="4">
        <f>IF(OR(F5="",J5&lt;&gt;"",OR(G5="Accepté",G5="Refusé",G5="Sans suite")),"",IF(H5="",F5+'Réglages'!$B$2,IF(I5="",H5+'Réglages'!$B$3,I5+'Réglages'!$B$4)))</f>
      </c>
      <c r="L5" s="2">
        <f>IF(K5="","",IF(K5&lt;TODAY(),"En retard",IF(K5=TODAY(),"Aujourd'hui","")))</f>
      </c>
      <c r="M5" s="2"/>
      <c r="N5" s="2"/>
      <c r="O5" s="2">
        <f>IF(OR(F5="",J5=""),"",J5-F5)</f>
      </c>
    </row>
    <row r="6" spans="1:15" x14ac:dyDescent="0.25">
      <c r="A6" s="2"/>
      <c r="B6" s="2"/>
      <c r="C6" s="2"/>
      <c r="D6" s="2"/>
      <c r="E6" s="3"/>
      <c r="F6" s="4"/>
      <c r="G6" s="2"/>
      <c r="H6" s="4"/>
      <c r="I6" s="4"/>
      <c r="J6" s="4"/>
      <c r="K6" s="4">
        <f>IF(OR(F6="",J6&lt;&gt;"",OR(G6="Accepté",G6="Refusé",G6="Sans suite")),"",IF(H6="",F6+'Réglages'!$B$2,IF(I6="",H6+'Réglages'!$B$3,I6+'Réglages'!$B$4)))</f>
      </c>
      <c r="L6" s="2">
        <f>IF(K6="","",IF(K6&lt;TODAY(),"En retard",IF(K6=TODAY(),"Aujourd'hui","")))</f>
      </c>
      <c r="M6" s="2"/>
      <c r="N6" s="2"/>
      <c r="O6" s="2">
        <f>IF(OR(F6="",J6=""),"",J6-F6)</f>
      </c>
    </row>
    <row r="7" spans="1:15" x14ac:dyDescent="0.25">
      <c r="A7" s="2"/>
      <c r="B7" s="2"/>
      <c r="C7" s="2"/>
      <c r="D7" s="2"/>
      <c r="E7" s="3"/>
      <c r="F7" s="4"/>
      <c r="G7" s="2"/>
      <c r="H7" s="4"/>
      <c r="I7" s="4"/>
      <c r="J7" s="4"/>
      <c r="K7" s="4">
        <f>IF(OR(F7="",J7&lt;&gt;"",OR(G7="Accepté",G7="Refusé",G7="Sans suite")),"",IF(H7="",F7+'Réglages'!$B$2,IF(I7="",H7+'Réglages'!$B$3,I7+'Réglages'!$B$4)))</f>
      </c>
      <c r="L7" s="2">
        <f>IF(K7="","",IF(K7&lt;TODAY(),"En retard",IF(K7=TODAY(),"Aujourd'hui","")))</f>
      </c>
      <c r="M7" s="2"/>
      <c r="N7" s="2"/>
      <c r="O7" s="2">
        <f>IF(OR(F7="",J7=""),"",J7-F7)</f>
      </c>
    </row>
    <row r="8" spans="1:15" x14ac:dyDescent="0.25">
      <c r="A8" s="2"/>
      <c r="B8" s="2"/>
      <c r="C8" s="2"/>
      <c r="D8" s="2"/>
      <c r="E8" s="3"/>
      <c r="F8" s="4"/>
      <c r="G8" s="2"/>
      <c r="H8" s="4"/>
      <c r="I8" s="4"/>
      <c r="J8" s="4"/>
      <c r="K8" s="4">
        <f>IF(OR(F8="",J8&lt;&gt;"",OR(G8="Accepté",G8="Refusé",G8="Sans suite")),"",IF(H8="",F8+'Réglages'!$B$2,IF(I8="",H8+'Réglages'!$B$3,I8+'Réglages'!$B$4)))</f>
      </c>
      <c r="L8" s="2">
        <f>IF(K8="","",IF(K8&lt;TODAY(),"En retard",IF(K8=TODAY(),"Aujourd'hui","")))</f>
      </c>
      <c r="M8" s="2"/>
      <c r="N8" s="2"/>
      <c r="O8" s="2">
        <f>IF(OR(F8="",J8=""),"",J8-F8)</f>
      </c>
    </row>
    <row r="9" spans="1:15" x14ac:dyDescent="0.25">
      <c r="A9" s="2"/>
      <c r="B9" s="2"/>
      <c r="C9" s="2"/>
      <c r="D9" s="2"/>
      <c r="E9" s="3"/>
      <c r="F9" s="4"/>
      <c r="G9" s="2"/>
      <c r="H9" s="4"/>
      <c r="I9" s="4"/>
      <c r="J9" s="4"/>
      <c r="K9" s="4">
        <f>IF(OR(F9="",J9&lt;&gt;"",OR(G9="Accepté",G9="Refusé",G9="Sans suite")),"",IF(H9="",F9+'Réglages'!$B$2,IF(I9="",H9+'Réglages'!$B$3,I9+'Réglages'!$B$4)))</f>
      </c>
      <c r="L9" s="2">
        <f>IF(K9="","",IF(K9&lt;TODAY(),"En retard",IF(K9=TODAY(),"Aujourd'hui","")))</f>
      </c>
      <c r="M9" s="2"/>
      <c r="N9" s="2"/>
      <c r="O9" s="2">
        <f>IF(OR(F9="",J9=""),"",J9-F9)</f>
      </c>
    </row>
    <row r="10" spans="1:15" x14ac:dyDescent="0.25">
      <c r="A10" s="2"/>
      <c r="B10" s="2"/>
      <c r="C10" s="2"/>
      <c r="D10" s="2"/>
      <c r="E10" s="3"/>
      <c r="F10" s="4"/>
      <c r="G10" s="2"/>
      <c r="H10" s="4"/>
      <c r="I10" s="4"/>
      <c r="J10" s="4"/>
      <c r="K10" s="4">
        <f>IF(OR(F10="",J10&lt;&gt;"",OR(G10="Accepté",G10="Refusé",G10="Sans suite")),"",IF(H10="",F10+'Réglages'!$B$2,IF(I10="",H10+'Réglages'!$B$3,I10+'Réglages'!$B$4)))</f>
      </c>
      <c r="L10" s="2">
        <f>IF(K10="","",IF(K10&lt;TODAY(),"En retard",IF(K10=TODAY(),"Aujourd'hui","")))</f>
      </c>
      <c r="M10" s="2"/>
      <c r="N10" s="2"/>
      <c r="O10" s="2">
        <f>IF(OR(F10="",J10=""),"",J10-F10)</f>
      </c>
    </row>
    <row r="11" spans="1:15" x14ac:dyDescent="0.25">
      <c r="A11" s="2"/>
      <c r="B11" s="2"/>
      <c r="C11" s="2"/>
      <c r="D11" s="2"/>
      <c r="E11" s="3"/>
      <c r="F11" s="4"/>
      <c r="G11" s="2"/>
      <c r="H11" s="4"/>
      <c r="I11" s="4"/>
      <c r="J11" s="4"/>
      <c r="K11" s="4">
        <f>IF(OR(F11="",J11&lt;&gt;"",OR(G11="Accepté",G11="Refusé",G11="Sans suite")),"",IF(H11="",F11+'Réglages'!$B$2,IF(I11="",H11+'Réglages'!$B$3,I11+'Réglages'!$B$4)))</f>
      </c>
      <c r="L11" s="2">
        <f>IF(K11="","",IF(K11&lt;TODAY(),"En retard",IF(K11=TODAY(),"Aujourd'hui","")))</f>
      </c>
      <c r="M11" s="2"/>
      <c r="N11" s="2"/>
      <c r="O11" s="2">
        <f>IF(OR(F11="",J11=""),"",J11-F11)</f>
      </c>
    </row>
    <row r="12" spans="1:15" x14ac:dyDescent="0.25">
      <c r="A12" s="2"/>
      <c r="B12" s="2"/>
      <c r="C12" s="2"/>
      <c r="D12" s="2"/>
      <c r="E12" s="3"/>
      <c r="F12" s="4"/>
      <c r="G12" s="2"/>
      <c r="H12" s="4"/>
      <c r="I12" s="4"/>
      <c r="J12" s="4"/>
      <c r="K12" s="4">
        <f>IF(OR(F12="",J12&lt;&gt;"",OR(G12="Accepté",G12="Refusé",G12="Sans suite")),"",IF(H12="",F12+'Réglages'!$B$2,IF(I12="",H12+'Réglages'!$B$3,I12+'Réglages'!$B$4)))</f>
      </c>
      <c r="L12" s="2">
        <f>IF(K12="","",IF(K12&lt;TODAY(),"En retard",IF(K12=TODAY(),"Aujourd'hui","")))</f>
      </c>
      <c r="M12" s="2"/>
      <c r="N12" s="2"/>
      <c r="O12" s="2">
        <f>IF(OR(F12="",J12=""),"",J12-F12)</f>
      </c>
    </row>
    <row r="13" spans="1:15" x14ac:dyDescent="0.25">
      <c r="A13" s="2"/>
      <c r="B13" s="2"/>
      <c r="C13" s="2"/>
      <c r="D13" s="2"/>
      <c r="E13" s="3"/>
      <c r="F13" s="4"/>
      <c r="G13" s="2"/>
      <c r="H13" s="4"/>
      <c r="I13" s="4"/>
      <c r="J13" s="4"/>
      <c r="K13" s="4">
        <f>IF(OR(F13="",J13&lt;&gt;"",OR(G13="Accepté",G13="Refusé",G13="Sans suite")),"",IF(H13="",F13+'Réglages'!$B$2,IF(I13="",H13+'Réglages'!$B$3,I13+'Réglages'!$B$4)))</f>
      </c>
      <c r="L13" s="2">
        <f>IF(K13="","",IF(K13&lt;TODAY(),"En retard",IF(K13=TODAY(),"Aujourd'hui","")))</f>
      </c>
      <c r="M13" s="2"/>
      <c r="N13" s="2"/>
      <c r="O13" s="2">
        <f>IF(OR(F13="",J13=""),"",J13-F13)</f>
      </c>
    </row>
    <row r="14" spans="1:15" x14ac:dyDescent="0.25">
      <c r="A14" s="2"/>
      <c r="B14" s="2"/>
      <c r="C14" s="2"/>
      <c r="D14" s="2"/>
      <c r="E14" s="3"/>
      <c r="F14" s="4"/>
      <c r="G14" s="2"/>
      <c r="H14" s="4"/>
      <c r="I14" s="4"/>
      <c r="J14" s="4"/>
      <c r="K14" s="4">
        <f>IF(OR(F14="",J14&lt;&gt;"",OR(G14="Accepté",G14="Refusé",G14="Sans suite")),"",IF(H14="",F14+'Réglages'!$B$2,IF(I14="",H14+'Réglages'!$B$3,I14+'Réglages'!$B$4)))</f>
      </c>
      <c r="L14" s="2">
        <f>IF(K14="","",IF(K14&lt;TODAY(),"En retard",IF(K14=TODAY(),"Aujourd'hui","")))</f>
      </c>
      <c r="M14" s="2"/>
      <c r="N14" s="2"/>
      <c r="O14" s="2">
        <f>IF(OR(F14="",J14=""),"",J14-F14)</f>
      </c>
    </row>
    <row r="15" spans="1:15" x14ac:dyDescent="0.25">
      <c r="A15" s="2"/>
      <c r="B15" s="2"/>
      <c r="C15" s="2"/>
      <c r="D15" s="2"/>
      <c r="E15" s="3"/>
      <c r="F15" s="4"/>
      <c r="G15" s="2"/>
      <c r="H15" s="4"/>
      <c r="I15" s="4"/>
      <c r="J15" s="4"/>
      <c r="K15" s="4">
        <f>IF(OR(F15="",J15&lt;&gt;"",OR(G15="Accepté",G15="Refusé",G15="Sans suite")),"",IF(H15="",F15+'Réglages'!$B$2,IF(I15="",H15+'Réglages'!$B$3,I15+'Réglages'!$B$4)))</f>
      </c>
      <c r="L15" s="2">
        <f>IF(K15="","",IF(K15&lt;TODAY(),"En retard",IF(K15=TODAY(),"Aujourd'hui","")))</f>
      </c>
      <c r="M15" s="2"/>
      <c r="N15" s="2"/>
      <c r="O15" s="2">
        <f>IF(OR(F15="",J15=""),"",J15-F15)</f>
      </c>
    </row>
    <row r="16" spans="1:15" x14ac:dyDescent="0.25">
      <c r="A16" s="2"/>
      <c r="B16" s="2"/>
      <c r="C16" s="2"/>
      <c r="D16" s="2"/>
      <c r="E16" s="3"/>
      <c r="F16" s="4"/>
      <c r="G16" s="2"/>
      <c r="H16" s="4"/>
      <c r="I16" s="4"/>
      <c r="J16" s="4"/>
      <c r="K16" s="4">
        <f>IF(OR(F16="",J16&lt;&gt;"",OR(G16="Accepté",G16="Refusé",G16="Sans suite")),"",IF(H16="",F16+'Réglages'!$B$2,IF(I16="",H16+'Réglages'!$B$3,I16+'Réglages'!$B$4)))</f>
      </c>
      <c r="L16" s="2">
        <f>IF(K16="","",IF(K16&lt;TODAY(),"En retard",IF(K16=TODAY(),"Aujourd'hui","")))</f>
      </c>
      <c r="M16" s="2"/>
      <c r="N16" s="2"/>
      <c r="O16" s="2">
        <f>IF(OR(F16="",J16=""),"",J16-F16)</f>
      </c>
    </row>
    <row r="17" spans="1:15" x14ac:dyDescent="0.25">
      <c r="A17" s="2"/>
      <c r="B17" s="2"/>
      <c r="C17" s="2"/>
      <c r="D17" s="2"/>
      <c r="E17" s="3"/>
      <c r="F17" s="4"/>
      <c r="G17" s="2"/>
      <c r="H17" s="4"/>
      <c r="I17" s="4"/>
      <c r="J17" s="4"/>
      <c r="K17" s="4">
        <f>IF(OR(F17="",J17&lt;&gt;"",OR(G17="Accepté",G17="Refusé",G17="Sans suite")),"",IF(H17="",F17+'Réglages'!$B$2,IF(I17="",H17+'Réglages'!$B$3,I17+'Réglages'!$B$4)))</f>
      </c>
      <c r="L17" s="2">
        <f>IF(K17="","",IF(K17&lt;TODAY(),"En retard",IF(K17=TODAY(),"Aujourd'hui","")))</f>
      </c>
      <c r="M17" s="2"/>
      <c r="N17" s="2"/>
      <c r="O17" s="2">
        <f>IF(OR(F17="",J17=""),"",J17-F17)</f>
      </c>
    </row>
    <row r="18" spans="1:15" x14ac:dyDescent="0.25">
      <c r="A18" s="2"/>
      <c r="B18" s="2"/>
      <c r="C18" s="2"/>
      <c r="D18" s="2"/>
      <c r="E18" s="3"/>
      <c r="F18" s="4"/>
      <c r="G18" s="2"/>
      <c r="H18" s="4"/>
      <c r="I18" s="4"/>
      <c r="J18" s="4"/>
      <c r="K18" s="4">
        <f>IF(OR(F18="",J18&lt;&gt;"",OR(G18="Accepté",G18="Refusé",G18="Sans suite")),"",IF(H18="",F18+'Réglages'!$B$2,IF(I18="",H18+'Réglages'!$B$3,I18+'Réglages'!$B$4)))</f>
      </c>
      <c r="L18" s="2">
        <f>IF(K18="","",IF(K18&lt;TODAY(),"En retard",IF(K18=TODAY(),"Aujourd'hui","")))</f>
      </c>
      <c r="M18" s="2"/>
      <c r="N18" s="2"/>
      <c r="O18" s="2">
        <f>IF(OR(F18="",J18=""),"",J18-F18)</f>
      </c>
    </row>
    <row r="19" spans="1:15" x14ac:dyDescent="0.25">
      <c r="A19" s="2"/>
      <c r="B19" s="2"/>
      <c r="C19" s="2"/>
      <c r="D19" s="2"/>
      <c r="E19" s="3"/>
      <c r="F19" s="4"/>
      <c r="G19" s="2"/>
      <c r="H19" s="4"/>
      <c r="I19" s="4"/>
      <c r="J19" s="4"/>
      <c r="K19" s="4">
        <f>IF(OR(F19="",J19&lt;&gt;"",OR(G19="Accepté",G19="Refusé",G19="Sans suite")),"",IF(H19="",F19+'Réglages'!$B$2,IF(I19="",H19+'Réglages'!$B$3,I19+'Réglages'!$B$4)))</f>
      </c>
      <c r="L19" s="2">
        <f>IF(K19="","",IF(K19&lt;TODAY(),"En retard",IF(K19=TODAY(),"Aujourd'hui","")))</f>
      </c>
      <c r="M19" s="2"/>
      <c r="N19" s="2"/>
      <c r="O19" s="2">
        <f>IF(OR(F19="",J19=""),"",J19-F19)</f>
      </c>
    </row>
    <row r="20" spans="1:15" x14ac:dyDescent="0.25">
      <c r="A20" s="2"/>
      <c r="B20" s="2"/>
      <c r="C20" s="2"/>
      <c r="D20" s="2"/>
      <c r="E20" s="3"/>
      <c r="F20" s="4"/>
      <c r="G20" s="2"/>
      <c r="H20" s="4"/>
      <c r="I20" s="4"/>
      <c r="J20" s="4"/>
      <c r="K20" s="4">
        <f>IF(OR(F20="",J20&lt;&gt;"",OR(G20="Accepté",G20="Refusé",G20="Sans suite")),"",IF(H20="",F20+'Réglages'!$B$2,IF(I20="",H20+'Réglages'!$B$3,I20+'Réglages'!$B$4)))</f>
      </c>
      <c r="L20" s="2">
        <f>IF(K20="","",IF(K20&lt;TODAY(),"En retard",IF(K20=TODAY(),"Aujourd'hui","")))</f>
      </c>
      <c r="M20" s="2"/>
      <c r="N20" s="2"/>
      <c r="O20" s="2">
        <f>IF(OR(F20="",J20=""),"",J20-F20)</f>
      </c>
    </row>
    <row r="21" spans="1:15" x14ac:dyDescent="0.25">
      <c r="A21" s="2"/>
      <c r="B21" s="2"/>
      <c r="C21" s="2"/>
      <c r="D21" s="2"/>
      <c r="E21" s="3"/>
      <c r="F21" s="4"/>
      <c r="G21" s="2"/>
      <c r="H21" s="4"/>
      <c r="I21" s="4"/>
      <c r="J21" s="4"/>
      <c r="K21" s="4">
        <f>IF(OR(F21="",J21&lt;&gt;"",OR(G21="Accepté",G21="Refusé",G21="Sans suite")),"",IF(H21="",F21+'Réglages'!$B$2,IF(I21="",H21+'Réglages'!$B$3,I21+'Réglages'!$B$4)))</f>
      </c>
      <c r="L21" s="2">
        <f>IF(K21="","",IF(K21&lt;TODAY(),"En retard",IF(K21=TODAY(),"Aujourd'hui","")))</f>
      </c>
      <c r="M21" s="2"/>
      <c r="N21" s="2"/>
      <c r="O21" s="2">
        <f>IF(OR(F21="",J21=""),"",J21-F21)</f>
      </c>
    </row>
    <row r="22" spans="1:15" x14ac:dyDescent="0.25">
      <c r="A22" s="2"/>
      <c r="B22" s="2"/>
      <c r="C22" s="2"/>
      <c r="D22" s="2"/>
      <c r="E22" s="3"/>
      <c r="F22" s="4"/>
      <c r="G22" s="2"/>
      <c r="H22" s="4"/>
      <c r="I22" s="4"/>
      <c r="J22" s="4"/>
      <c r="K22" s="4">
        <f>IF(OR(F22="",J22&lt;&gt;"",OR(G22="Accepté",G22="Refusé",G22="Sans suite")),"",IF(H22="",F22+'Réglages'!$B$2,IF(I22="",H22+'Réglages'!$B$3,I22+'Réglages'!$B$4)))</f>
      </c>
      <c r="L22" s="2">
        <f>IF(K22="","",IF(K22&lt;TODAY(),"En retard",IF(K22=TODAY(),"Aujourd'hui","")))</f>
      </c>
      <c r="M22" s="2"/>
      <c r="N22" s="2"/>
      <c r="O22" s="2">
        <f>IF(OR(F22="",J22=""),"",J22-F22)</f>
      </c>
    </row>
    <row r="23" spans="1:15" x14ac:dyDescent="0.25">
      <c r="A23" s="2"/>
      <c r="B23" s="2"/>
      <c r="C23" s="2"/>
      <c r="D23" s="2"/>
      <c r="E23" s="3"/>
      <c r="F23" s="4"/>
      <c r="G23" s="2"/>
      <c r="H23" s="4"/>
      <c r="I23" s="4"/>
      <c r="J23" s="4"/>
      <c r="K23" s="4">
        <f>IF(OR(F23="",J23&lt;&gt;"",OR(G23="Accepté",G23="Refusé",G23="Sans suite")),"",IF(H23="",F23+'Réglages'!$B$2,IF(I23="",H23+'Réglages'!$B$3,I23+'Réglages'!$B$4)))</f>
      </c>
      <c r="L23" s="2">
        <f>IF(K23="","",IF(K23&lt;TODAY(),"En retard",IF(K23=TODAY(),"Aujourd'hui","")))</f>
      </c>
      <c r="M23" s="2"/>
      <c r="N23" s="2"/>
      <c r="O23" s="2">
        <f>IF(OR(F23="",J23=""),"",J23-F23)</f>
      </c>
    </row>
    <row r="24" spans="1:15" x14ac:dyDescent="0.25">
      <c r="A24" s="2"/>
      <c r="B24" s="2"/>
      <c r="C24" s="2"/>
      <c r="D24" s="2"/>
      <c r="E24" s="3"/>
      <c r="F24" s="4"/>
      <c r="G24" s="2"/>
      <c r="H24" s="4"/>
      <c r="I24" s="4"/>
      <c r="J24" s="4"/>
      <c r="K24" s="4">
        <f>IF(OR(F24="",J24&lt;&gt;"",OR(G24="Accepté",G24="Refusé",G24="Sans suite")),"",IF(H24="",F24+'Réglages'!$B$2,IF(I24="",H24+'Réglages'!$B$3,I24+'Réglages'!$B$4)))</f>
      </c>
      <c r="L24" s="2">
        <f>IF(K24="","",IF(K24&lt;TODAY(),"En retard",IF(K24=TODAY(),"Aujourd'hui","")))</f>
      </c>
      <c r="M24" s="2"/>
      <c r="N24" s="2"/>
      <c r="O24" s="2">
        <f>IF(OR(F24="",J24=""),"",J24-F24)</f>
      </c>
    </row>
    <row r="25" spans="1:15" x14ac:dyDescent="0.25">
      <c r="A25" s="2"/>
      <c r="B25" s="2"/>
      <c r="C25" s="2"/>
      <c r="D25" s="2"/>
      <c r="E25" s="3"/>
      <c r="F25" s="4"/>
      <c r="G25" s="2"/>
      <c r="H25" s="4"/>
      <c r="I25" s="4"/>
      <c r="J25" s="4"/>
      <c r="K25" s="4">
        <f>IF(OR(F25="",J25&lt;&gt;"",OR(G25="Accepté",G25="Refusé",G25="Sans suite")),"",IF(H25="",F25+'Réglages'!$B$2,IF(I25="",H25+'Réglages'!$B$3,I25+'Réglages'!$B$4)))</f>
      </c>
      <c r="L25" s="2">
        <f>IF(K25="","",IF(K25&lt;TODAY(),"En retard",IF(K25=TODAY(),"Aujourd'hui","")))</f>
      </c>
      <c r="M25" s="2"/>
      <c r="N25" s="2"/>
      <c r="O25" s="2">
        <f>IF(OR(F25="",J25=""),"",J25-F25)</f>
      </c>
    </row>
    <row r="26" spans="1:15" x14ac:dyDescent="0.25">
      <c r="A26" s="2"/>
      <c r="B26" s="2"/>
      <c r="C26" s="2"/>
      <c r="D26" s="2"/>
      <c r="E26" s="3"/>
      <c r="F26" s="4"/>
      <c r="G26" s="2"/>
      <c r="H26" s="4"/>
      <c r="I26" s="4"/>
      <c r="J26" s="4"/>
      <c r="K26" s="4">
        <f>IF(OR(F26="",J26&lt;&gt;"",OR(G26="Accepté",G26="Refusé",G26="Sans suite")),"",IF(H26="",F26+'Réglages'!$B$2,IF(I26="",H26+'Réglages'!$B$3,I26+'Réglages'!$B$4)))</f>
      </c>
      <c r="L26" s="2">
        <f>IF(K26="","",IF(K26&lt;TODAY(),"En retard",IF(K26=TODAY(),"Aujourd'hui","")))</f>
      </c>
      <c r="M26" s="2"/>
      <c r="N26" s="2"/>
      <c r="O26" s="2">
        <f>IF(OR(F26="",J26=""),"",J26-F26)</f>
      </c>
    </row>
    <row r="27" spans="1:15" x14ac:dyDescent="0.25">
      <c r="A27" s="2"/>
      <c r="B27" s="2"/>
      <c r="C27" s="2"/>
      <c r="D27" s="2"/>
      <c r="E27" s="3"/>
      <c r="F27" s="4"/>
      <c r="G27" s="2"/>
      <c r="H27" s="4"/>
      <c r="I27" s="4"/>
      <c r="J27" s="4"/>
      <c r="K27" s="4">
        <f>IF(OR(F27="",J27&lt;&gt;"",OR(G27="Accepté",G27="Refusé",G27="Sans suite")),"",IF(H27="",F27+'Réglages'!$B$2,IF(I27="",H27+'Réglages'!$B$3,I27+'Réglages'!$B$4)))</f>
      </c>
      <c r="L27" s="2">
        <f>IF(K27="","",IF(K27&lt;TODAY(),"En retard",IF(K27=TODAY(),"Aujourd'hui","")))</f>
      </c>
      <c r="M27" s="2"/>
      <c r="N27" s="2"/>
      <c r="O27" s="2">
        <f>IF(OR(F27="",J27=""),"",J27-F27)</f>
      </c>
    </row>
    <row r="28" spans="1:15" x14ac:dyDescent="0.25">
      <c r="A28" s="2"/>
      <c r="B28" s="2"/>
      <c r="C28" s="2"/>
      <c r="D28" s="2"/>
      <c r="E28" s="3"/>
      <c r="F28" s="4"/>
      <c r="G28" s="2"/>
      <c r="H28" s="4"/>
      <c r="I28" s="4"/>
      <c r="J28" s="4"/>
      <c r="K28" s="4">
        <f>IF(OR(F28="",J28&lt;&gt;"",OR(G28="Accepté",G28="Refusé",G28="Sans suite")),"",IF(H28="",F28+'Réglages'!$B$2,IF(I28="",H28+'Réglages'!$B$3,I28+'Réglages'!$B$4)))</f>
      </c>
      <c r="L28" s="2">
        <f>IF(K28="","",IF(K28&lt;TODAY(),"En retard",IF(K28=TODAY(),"Aujourd'hui","")))</f>
      </c>
      <c r="M28" s="2"/>
      <c r="N28" s="2"/>
      <c r="O28" s="2">
        <f>IF(OR(F28="",J28=""),"",J28-F28)</f>
      </c>
    </row>
    <row r="29" spans="1:15" x14ac:dyDescent="0.25">
      <c r="A29" s="2"/>
      <c r="B29" s="2"/>
      <c r="C29" s="2"/>
      <c r="D29" s="2"/>
      <c r="E29" s="3"/>
      <c r="F29" s="4"/>
      <c r="G29" s="2"/>
      <c r="H29" s="4"/>
      <c r="I29" s="4"/>
      <c r="J29" s="4"/>
      <c r="K29" s="4">
        <f>IF(OR(F29="",J29&lt;&gt;"",OR(G29="Accepté",G29="Refusé",G29="Sans suite")),"",IF(H29="",F29+'Réglages'!$B$2,IF(I29="",H29+'Réglages'!$B$3,I29+'Réglages'!$B$4)))</f>
      </c>
      <c r="L29" s="2">
        <f>IF(K29="","",IF(K29&lt;TODAY(),"En retard",IF(K29=TODAY(),"Aujourd'hui","")))</f>
      </c>
      <c r="M29" s="2"/>
      <c r="N29" s="2"/>
      <c r="O29" s="2">
        <f>IF(OR(F29="",J29=""),"",J29-F29)</f>
      </c>
    </row>
    <row r="30" spans="1:15" x14ac:dyDescent="0.25">
      <c r="A30" s="2"/>
      <c r="B30" s="2"/>
      <c r="C30" s="2"/>
      <c r="D30" s="2"/>
      <c r="E30" s="3"/>
      <c r="F30" s="4"/>
      <c r="G30" s="2"/>
      <c r="H30" s="4"/>
      <c r="I30" s="4"/>
      <c r="J30" s="4"/>
      <c r="K30" s="4">
        <f>IF(OR(F30="",J30&lt;&gt;"",OR(G30="Accepté",G30="Refusé",G30="Sans suite")),"",IF(H30="",F30+'Réglages'!$B$2,IF(I30="",H30+'Réglages'!$B$3,I30+'Réglages'!$B$4)))</f>
      </c>
      <c r="L30" s="2">
        <f>IF(K30="","",IF(K30&lt;TODAY(),"En retard",IF(K30=TODAY(),"Aujourd'hui","")))</f>
      </c>
      <c r="M30" s="2"/>
      <c r="N30" s="2"/>
      <c r="O30" s="2">
        <f>IF(OR(F30="",J30=""),"",J30-F30)</f>
      </c>
    </row>
    <row r="31" spans="1:15" x14ac:dyDescent="0.25">
      <c r="A31" s="2"/>
      <c r="B31" s="2"/>
      <c r="C31" s="2"/>
      <c r="D31" s="2"/>
      <c r="E31" s="3"/>
      <c r="F31" s="4"/>
      <c r="G31" s="2"/>
      <c r="H31" s="4"/>
      <c r="I31" s="4"/>
      <c r="J31" s="4"/>
      <c r="K31" s="4">
        <f>IF(OR(F31="",J31&lt;&gt;"",OR(G31="Accepté",G31="Refusé",G31="Sans suite")),"",IF(H31="",F31+'Réglages'!$B$2,IF(I31="",H31+'Réglages'!$B$3,I31+'Réglages'!$B$4)))</f>
      </c>
      <c r="L31" s="2">
        <f>IF(K31="","",IF(K31&lt;TODAY(),"En retard",IF(K31=TODAY(),"Aujourd'hui","")))</f>
      </c>
      <c r="M31" s="2"/>
      <c r="N31" s="2"/>
      <c r="O31" s="2">
        <f>IF(OR(F31="",J31=""),"",J31-F31)</f>
      </c>
    </row>
    <row r="32" spans="1:15" x14ac:dyDescent="0.25">
      <c r="A32" s="2"/>
      <c r="B32" s="2"/>
      <c r="C32" s="2"/>
      <c r="D32" s="2"/>
      <c r="E32" s="3"/>
      <c r="F32" s="4"/>
      <c r="G32" s="2"/>
      <c r="H32" s="4"/>
      <c r="I32" s="4"/>
      <c r="J32" s="4"/>
      <c r="K32" s="4">
        <f>IF(OR(F32="",J32&lt;&gt;"",OR(G32="Accepté",G32="Refusé",G32="Sans suite")),"",IF(H32="",F32+'Réglages'!$B$2,IF(I32="",H32+'Réglages'!$B$3,I32+'Réglages'!$B$4)))</f>
      </c>
      <c r="L32" s="2">
        <f>IF(K32="","",IF(K32&lt;TODAY(),"En retard",IF(K32=TODAY(),"Aujourd'hui","")))</f>
      </c>
      <c r="M32" s="2"/>
      <c r="N32" s="2"/>
      <c r="O32" s="2">
        <f>IF(OR(F32="",J32=""),"",J32-F32)</f>
      </c>
    </row>
    <row r="33" spans="1:15" x14ac:dyDescent="0.25">
      <c r="A33" s="2"/>
      <c r="B33" s="2"/>
      <c r="C33" s="2"/>
      <c r="D33" s="2"/>
      <c r="E33" s="3"/>
      <c r="F33" s="4"/>
      <c r="G33" s="2"/>
      <c r="H33" s="4"/>
      <c r="I33" s="4"/>
      <c r="J33" s="4"/>
      <c r="K33" s="4">
        <f>IF(OR(F33="",J33&lt;&gt;"",OR(G33="Accepté",G33="Refusé",G33="Sans suite")),"",IF(H33="",F33+'Réglages'!$B$2,IF(I33="",H33+'Réglages'!$B$3,I33+'Réglages'!$B$4)))</f>
      </c>
      <c r="L33" s="2">
        <f>IF(K33="","",IF(K33&lt;TODAY(),"En retard",IF(K33=TODAY(),"Aujourd'hui","")))</f>
      </c>
      <c r="M33" s="2"/>
      <c r="N33" s="2"/>
      <c r="O33" s="2">
        <f>IF(OR(F33="",J33=""),"",J33-F33)</f>
      </c>
    </row>
    <row r="34" spans="1:15" x14ac:dyDescent="0.25">
      <c r="A34" s="2"/>
      <c r="B34" s="2"/>
      <c r="C34" s="2"/>
      <c r="D34" s="2"/>
      <c r="E34" s="3"/>
      <c r="F34" s="4"/>
      <c r="G34" s="2"/>
      <c r="H34" s="4"/>
      <c r="I34" s="4"/>
      <c r="J34" s="4"/>
      <c r="K34" s="4">
        <f>IF(OR(F34="",J34&lt;&gt;"",OR(G34="Accepté",G34="Refusé",G34="Sans suite")),"",IF(H34="",F34+'Réglages'!$B$2,IF(I34="",H34+'Réglages'!$B$3,I34+'Réglages'!$B$4)))</f>
      </c>
      <c r="L34" s="2">
        <f>IF(K34="","",IF(K34&lt;TODAY(),"En retard",IF(K34=TODAY(),"Aujourd'hui","")))</f>
      </c>
      <c r="M34" s="2"/>
      <c r="N34" s="2"/>
      <c r="O34" s="2">
        <f>IF(OR(F34="",J34=""),"",J34-F34)</f>
      </c>
    </row>
    <row r="35" spans="1:15" x14ac:dyDescent="0.25">
      <c r="A35" s="2"/>
      <c r="B35" s="2"/>
      <c r="C35" s="2"/>
      <c r="D35" s="2"/>
      <c r="E35" s="3"/>
      <c r="F35" s="4"/>
      <c r="G35" s="2"/>
      <c r="H35" s="4"/>
      <c r="I35" s="4"/>
      <c r="J35" s="4"/>
      <c r="K35" s="4">
        <f>IF(OR(F35="",J35&lt;&gt;"",OR(G35="Accepté",G35="Refusé",G35="Sans suite")),"",IF(H35="",F35+'Réglages'!$B$2,IF(I35="",H35+'Réglages'!$B$3,I35+'Réglages'!$B$4)))</f>
      </c>
      <c r="L35" s="2">
        <f>IF(K35="","",IF(K35&lt;TODAY(),"En retard",IF(K35=TODAY(),"Aujourd'hui","")))</f>
      </c>
      <c r="M35" s="2"/>
      <c r="N35" s="2"/>
      <c r="O35" s="2">
        <f>IF(OR(F35="",J35=""),"",J35-F35)</f>
      </c>
    </row>
    <row r="36" spans="1:15" x14ac:dyDescent="0.25">
      <c r="A36" s="2"/>
      <c r="B36" s="2"/>
      <c r="C36" s="2"/>
      <c r="D36" s="2"/>
      <c r="E36" s="3"/>
      <c r="F36" s="4"/>
      <c r="G36" s="2"/>
      <c r="H36" s="4"/>
      <c r="I36" s="4"/>
      <c r="J36" s="4"/>
      <c r="K36" s="4">
        <f>IF(OR(F36="",J36&lt;&gt;"",OR(G36="Accepté",G36="Refusé",G36="Sans suite")),"",IF(H36="",F36+'Réglages'!$B$2,IF(I36="",H36+'Réglages'!$B$3,I36+'Réglages'!$B$4)))</f>
      </c>
      <c r="L36" s="2">
        <f>IF(K36="","",IF(K36&lt;TODAY(),"En retard",IF(K36=TODAY(),"Aujourd'hui","")))</f>
      </c>
      <c r="M36" s="2"/>
      <c r="N36" s="2"/>
      <c r="O36" s="2">
        <f>IF(OR(F36="",J36=""),"",J36-F36)</f>
      </c>
    </row>
    <row r="37" spans="1:15" x14ac:dyDescent="0.25">
      <c r="A37" s="2"/>
      <c r="B37" s="2"/>
      <c r="C37" s="2"/>
      <c r="D37" s="2"/>
      <c r="E37" s="3"/>
      <c r="F37" s="4"/>
      <c r="G37" s="2"/>
      <c r="H37" s="4"/>
      <c r="I37" s="4"/>
      <c r="J37" s="4"/>
      <c r="K37" s="4">
        <f>IF(OR(F37="",J37&lt;&gt;"",OR(G37="Accepté",G37="Refusé",G37="Sans suite")),"",IF(H37="",F37+'Réglages'!$B$2,IF(I37="",H37+'Réglages'!$B$3,I37+'Réglages'!$B$4)))</f>
      </c>
      <c r="L37" s="2">
        <f>IF(K37="","",IF(K37&lt;TODAY(),"En retard",IF(K37=TODAY(),"Aujourd'hui","")))</f>
      </c>
      <c r="M37" s="2"/>
      <c r="N37" s="2"/>
      <c r="O37" s="2">
        <f>IF(OR(F37="",J37=""),"",J37-F37)</f>
      </c>
    </row>
    <row r="38" spans="1:15" x14ac:dyDescent="0.25">
      <c r="A38" s="2"/>
      <c r="B38" s="2"/>
      <c r="C38" s="2"/>
      <c r="D38" s="2"/>
      <c r="E38" s="3"/>
      <c r="F38" s="4"/>
      <c r="G38" s="2"/>
      <c r="H38" s="4"/>
      <c r="I38" s="4"/>
      <c r="J38" s="4"/>
      <c r="K38" s="4">
        <f>IF(OR(F38="",J38&lt;&gt;"",OR(G38="Accepté",G38="Refusé",G38="Sans suite")),"",IF(H38="",F38+'Réglages'!$B$2,IF(I38="",H38+'Réglages'!$B$3,I38+'Réglages'!$B$4)))</f>
      </c>
      <c r="L38" s="2">
        <f>IF(K38="","",IF(K38&lt;TODAY(),"En retard",IF(K38=TODAY(),"Aujourd'hui","")))</f>
      </c>
      <c r="M38" s="2"/>
      <c r="N38" s="2"/>
      <c r="O38" s="2">
        <f>IF(OR(F38="",J38=""),"",J38-F38)</f>
      </c>
    </row>
    <row r="39" spans="1:15" x14ac:dyDescent="0.25">
      <c r="A39" s="2"/>
      <c r="B39" s="2"/>
      <c r="C39" s="2"/>
      <c r="D39" s="2"/>
      <c r="E39" s="3"/>
      <c r="F39" s="4"/>
      <c r="G39" s="2"/>
      <c r="H39" s="4"/>
      <c r="I39" s="4"/>
      <c r="J39" s="4"/>
      <c r="K39" s="4">
        <f>IF(OR(F39="",J39&lt;&gt;"",OR(G39="Accepté",G39="Refusé",G39="Sans suite")),"",IF(H39="",F39+'Réglages'!$B$2,IF(I39="",H39+'Réglages'!$B$3,I39+'Réglages'!$B$4)))</f>
      </c>
      <c r="L39" s="2">
        <f>IF(K39="","",IF(K39&lt;TODAY(),"En retard",IF(K39=TODAY(),"Aujourd'hui","")))</f>
      </c>
      <c r="M39" s="2"/>
      <c r="N39" s="2"/>
      <c r="O39" s="2">
        <f>IF(OR(F39="",J39=""),"",J39-F39)</f>
      </c>
    </row>
    <row r="40" spans="1:15" x14ac:dyDescent="0.25">
      <c r="A40" s="2"/>
      <c r="B40" s="2"/>
      <c r="C40" s="2"/>
      <c r="D40" s="2"/>
      <c r="E40" s="3"/>
      <c r="F40" s="4"/>
      <c r="G40" s="2"/>
      <c r="H40" s="4"/>
      <c r="I40" s="4"/>
      <c r="J40" s="4"/>
      <c r="K40" s="4">
        <f>IF(OR(F40="",J40&lt;&gt;"",OR(G40="Accepté",G40="Refusé",G40="Sans suite")),"",IF(H40="",F40+'Réglages'!$B$2,IF(I40="",H40+'Réglages'!$B$3,I40+'Réglages'!$B$4)))</f>
      </c>
      <c r="L40" s="2">
        <f>IF(K40="","",IF(K40&lt;TODAY(),"En retard",IF(K40=TODAY(),"Aujourd'hui","")))</f>
      </c>
      <c r="M40" s="2"/>
      <c r="N40" s="2"/>
      <c r="O40" s="2">
        <f>IF(OR(F40="",J40=""),"",J40-F40)</f>
      </c>
    </row>
    <row r="41" spans="1:15" x14ac:dyDescent="0.25">
      <c r="A41" s="2"/>
      <c r="B41" s="2"/>
      <c r="C41" s="2"/>
      <c r="D41" s="2"/>
      <c r="E41" s="3"/>
      <c r="F41" s="4"/>
      <c r="G41" s="2"/>
      <c r="H41" s="4"/>
      <c r="I41" s="4"/>
      <c r="J41" s="4"/>
      <c r="K41" s="4">
        <f>IF(OR(F41="",J41&lt;&gt;"",OR(G41="Accepté",G41="Refusé",G41="Sans suite")),"",IF(H41="",F41+'Réglages'!$B$2,IF(I41="",H41+'Réglages'!$B$3,I41+'Réglages'!$B$4)))</f>
      </c>
      <c r="L41" s="2">
        <f>IF(K41="","",IF(K41&lt;TODAY(),"En retard",IF(K41=TODAY(),"Aujourd'hui","")))</f>
      </c>
      <c r="M41" s="2"/>
      <c r="N41" s="2"/>
      <c r="O41" s="2">
        <f>IF(OR(F41="",J41=""),"",J41-F41)</f>
      </c>
    </row>
    <row r="42" spans="1:15" x14ac:dyDescent="0.25">
      <c r="A42" s="2"/>
      <c r="B42" s="2"/>
      <c r="C42" s="2"/>
      <c r="D42" s="2"/>
      <c r="E42" s="3"/>
      <c r="F42" s="4"/>
      <c r="G42" s="2"/>
      <c r="H42" s="4"/>
      <c r="I42" s="4"/>
      <c r="J42" s="4"/>
      <c r="K42" s="4">
        <f>IF(OR(F42="",J42&lt;&gt;"",OR(G42="Accepté",G42="Refusé",G42="Sans suite")),"",IF(H42="",F42+'Réglages'!$B$2,IF(I42="",H42+'Réglages'!$B$3,I42+'Réglages'!$B$4)))</f>
      </c>
      <c r="L42" s="2">
        <f>IF(K42="","",IF(K42&lt;TODAY(),"En retard",IF(K42=TODAY(),"Aujourd'hui","")))</f>
      </c>
      <c r="M42" s="2"/>
      <c r="N42" s="2"/>
      <c r="O42" s="2">
        <f>IF(OR(F42="",J42=""),"",J42-F42)</f>
      </c>
    </row>
    <row r="43" spans="1:15" x14ac:dyDescent="0.25">
      <c r="A43" s="2"/>
      <c r="B43" s="2"/>
      <c r="C43" s="2"/>
      <c r="D43" s="2"/>
      <c r="E43" s="3"/>
      <c r="F43" s="4"/>
      <c r="G43" s="2"/>
      <c r="H43" s="4"/>
      <c r="I43" s="4"/>
      <c r="J43" s="4"/>
      <c r="K43" s="4">
        <f>IF(OR(F43="",J43&lt;&gt;"",OR(G43="Accepté",G43="Refusé",G43="Sans suite")),"",IF(H43="",F43+'Réglages'!$B$2,IF(I43="",H43+'Réglages'!$B$3,I43+'Réglages'!$B$4)))</f>
      </c>
      <c r="L43" s="2">
        <f>IF(K43="","",IF(K43&lt;TODAY(),"En retard",IF(K43=TODAY(),"Aujourd'hui","")))</f>
      </c>
      <c r="M43" s="2"/>
      <c r="N43" s="2"/>
      <c r="O43" s="2">
        <f>IF(OR(F43="",J43=""),"",J43-F43)</f>
      </c>
    </row>
    <row r="44" spans="1:15" x14ac:dyDescent="0.25">
      <c r="A44" s="2"/>
      <c r="B44" s="2"/>
      <c r="C44" s="2"/>
      <c r="D44" s="2"/>
      <c r="E44" s="3"/>
      <c r="F44" s="4"/>
      <c r="G44" s="2"/>
      <c r="H44" s="4"/>
      <c r="I44" s="4"/>
      <c r="J44" s="4"/>
      <c r="K44" s="4">
        <f>IF(OR(F44="",J44&lt;&gt;"",OR(G44="Accepté",G44="Refusé",G44="Sans suite")),"",IF(H44="",F44+'Réglages'!$B$2,IF(I44="",H44+'Réglages'!$B$3,I44+'Réglages'!$B$4)))</f>
      </c>
      <c r="L44" s="2">
        <f>IF(K44="","",IF(K44&lt;TODAY(),"En retard",IF(K44=TODAY(),"Aujourd'hui","")))</f>
      </c>
      <c r="M44" s="2"/>
      <c r="N44" s="2"/>
      <c r="O44" s="2">
        <f>IF(OR(F44="",J44=""),"",J44-F44)</f>
      </c>
    </row>
    <row r="45" spans="1:15" x14ac:dyDescent="0.25">
      <c r="A45" s="2"/>
      <c r="B45" s="2"/>
      <c r="C45" s="2"/>
      <c r="D45" s="2"/>
      <c r="E45" s="3"/>
      <c r="F45" s="4"/>
      <c r="G45" s="2"/>
      <c r="H45" s="4"/>
      <c r="I45" s="4"/>
      <c r="J45" s="4"/>
      <c r="K45" s="4">
        <f>IF(OR(F45="",J45&lt;&gt;"",OR(G45="Accepté",G45="Refusé",G45="Sans suite")),"",IF(H45="",F45+'Réglages'!$B$2,IF(I45="",H45+'Réglages'!$B$3,I45+'Réglages'!$B$4)))</f>
      </c>
      <c r="L45" s="2">
        <f>IF(K45="","",IF(K45&lt;TODAY(),"En retard",IF(K45=TODAY(),"Aujourd'hui","")))</f>
      </c>
      <c r="M45" s="2"/>
      <c r="N45" s="2"/>
      <c r="O45" s="2">
        <f>IF(OR(F45="",J45=""),"",J45-F45)</f>
      </c>
    </row>
    <row r="46" spans="1:15" x14ac:dyDescent="0.25">
      <c r="A46" s="2"/>
      <c r="B46" s="2"/>
      <c r="C46" s="2"/>
      <c r="D46" s="2"/>
      <c r="E46" s="3"/>
      <c r="F46" s="4"/>
      <c r="G46" s="2"/>
      <c r="H46" s="4"/>
      <c r="I46" s="4"/>
      <c r="J46" s="4"/>
      <c r="K46" s="4">
        <f>IF(OR(F46="",J46&lt;&gt;"",OR(G46="Accepté",G46="Refusé",G46="Sans suite")),"",IF(H46="",F46+'Réglages'!$B$2,IF(I46="",H46+'Réglages'!$B$3,I46+'Réglages'!$B$4)))</f>
      </c>
      <c r="L46" s="2">
        <f>IF(K46="","",IF(K46&lt;TODAY(),"En retard",IF(K46=TODAY(),"Aujourd'hui","")))</f>
      </c>
      <c r="M46" s="2"/>
      <c r="N46" s="2"/>
      <c r="O46" s="2">
        <f>IF(OR(F46="",J46=""),"",J46-F46)</f>
      </c>
    </row>
    <row r="47" spans="1:15" x14ac:dyDescent="0.25">
      <c r="A47" s="2"/>
      <c r="B47" s="2"/>
      <c r="C47" s="2"/>
      <c r="D47" s="2"/>
      <c r="E47" s="3"/>
      <c r="F47" s="4"/>
      <c r="G47" s="2"/>
      <c r="H47" s="4"/>
      <c r="I47" s="4"/>
      <c r="J47" s="4"/>
      <c r="K47" s="4">
        <f>IF(OR(F47="",J47&lt;&gt;"",OR(G47="Accepté",G47="Refusé",G47="Sans suite")),"",IF(H47="",F47+'Réglages'!$B$2,IF(I47="",H47+'Réglages'!$B$3,I47+'Réglages'!$B$4)))</f>
      </c>
      <c r="L47" s="2">
        <f>IF(K47="","",IF(K47&lt;TODAY(),"En retard",IF(K47=TODAY(),"Aujourd'hui","")))</f>
      </c>
      <c r="M47" s="2"/>
      <c r="N47" s="2"/>
      <c r="O47" s="2">
        <f>IF(OR(F47="",J47=""),"",J47-F47)</f>
      </c>
    </row>
    <row r="48" spans="1:15" x14ac:dyDescent="0.25">
      <c r="A48" s="2"/>
      <c r="B48" s="2"/>
      <c r="C48" s="2"/>
      <c r="D48" s="2"/>
      <c r="E48" s="3"/>
      <c r="F48" s="4"/>
      <c r="G48" s="2"/>
      <c r="H48" s="4"/>
      <c r="I48" s="4"/>
      <c r="J48" s="4"/>
      <c r="K48" s="4">
        <f>IF(OR(F48="",J48&lt;&gt;"",OR(G48="Accepté",G48="Refusé",G48="Sans suite")),"",IF(H48="",F48+'Réglages'!$B$2,IF(I48="",H48+'Réglages'!$B$3,I48+'Réglages'!$B$4)))</f>
      </c>
      <c r="L48" s="2">
        <f>IF(K48="","",IF(K48&lt;TODAY(),"En retard",IF(K48=TODAY(),"Aujourd'hui","")))</f>
      </c>
      <c r="M48" s="2"/>
      <c r="N48" s="2"/>
      <c r="O48" s="2">
        <f>IF(OR(F48="",J48=""),"",J48-F48)</f>
      </c>
    </row>
    <row r="49" spans="1:15" x14ac:dyDescent="0.25">
      <c r="A49" s="2"/>
      <c r="B49" s="2"/>
      <c r="C49" s="2"/>
      <c r="D49" s="2"/>
      <c r="E49" s="3"/>
      <c r="F49" s="4"/>
      <c r="G49" s="2"/>
      <c r="H49" s="4"/>
      <c r="I49" s="4"/>
      <c r="J49" s="4"/>
      <c r="K49" s="4">
        <f>IF(OR(F49="",J49&lt;&gt;"",OR(G49="Accepté",G49="Refusé",G49="Sans suite")),"",IF(H49="",F49+'Réglages'!$B$2,IF(I49="",H49+'Réglages'!$B$3,I49+'Réglages'!$B$4)))</f>
      </c>
      <c r="L49" s="2">
        <f>IF(K49="","",IF(K49&lt;TODAY(),"En retard",IF(K49=TODAY(),"Aujourd'hui","")))</f>
      </c>
      <c r="M49" s="2"/>
      <c r="N49" s="2"/>
      <c r="O49" s="2">
        <f>IF(OR(F49="",J49=""),"",J49-F49)</f>
      </c>
    </row>
    <row r="50" spans="1:15" x14ac:dyDescent="0.25">
      <c r="A50" s="2"/>
      <c r="B50" s="2"/>
      <c r="C50" s="2"/>
      <c r="D50" s="2"/>
      <c r="E50" s="3"/>
      <c r="F50" s="4"/>
      <c r="G50" s="2"/>
      <c r="H50" s="4"/>
      <c r="I50" s="4"/>
      <c r="J50" s="4"/>
      <c r="K50" s="4">
        <f>IF(OR(F50="",J50&lt;&gt;"",OR(G50="Accepté",G50="Refusé",G50="Sans suite")),"",IF(H50="",F50+'Réglages'!$B$2,IF(I50="",H50+'Réglages'!$B$3,I50+'Réglages'!$B$4)))</f>
      </c>
      <c r="L50" s="2">
        <f>IF(K50="","",IF(K50&lt;TODAY(),"En retard",IF(K50=TODAY(),"Aujourd'hui","")))</f>
      </c>
      <c r="M50" s="2"/>
      <c r="N50" s="2"/>
      <c r="O50" s="2">
        <f>IF(OR(F50="",J50=""),"",J50-F50)</f>
      </c>
    </row>
    <row r="51" spans="1:15" x14ac:dyDescent="0.25">
      <c r="A51" s="2"/>
      <c r="B51" s="2"/>
      <c r="C51" s="2"/>
      <c r="D51" s="2"/>
      <c r="E51" s="3"/>
      <c r="F51" s="4"/>
      <c r="G51" s="2"/>
      <c r="H51" s="4"/>
      <c r="I51" s="4"/>
      <c r="J51" s="4"/>
      <c r="K51" s="4">
        <f>IF(OR(F51="",J51&lt;&gt;"",OR(G51="Accepté",G51="Refusé",G51="Sans suite")),"",IF(H51="",F51+'Réglages'!$B$2,IF(I51="",H51+'Réglages'!$B$3,I51+'Réglages'!$B$4)))</f>
      </c>
      <c r="L51" s="2">
        <f>IF(K51="","",IF(K51&lt;TODAY(),"En retard",IF(K51=TODAY(),"Aujourd'hui","")))</f>
      </c>
      <c r="M51" s="2"/>
      <c r="N51" s="2"/>
      <c r="O51" s="2">
        <f>IF(OR(F51="",J51=""),"",J51-F51)</f>
      </c>
    </row>
    <row r="52" spans="1:15" x14ac:dyDescent="0.25">
      <c r="A52" s="2"/>
      <c r="B52" s="2"/>
      <c r="C52" s="2"/>
      <c r="D52" s="2"/>
      <c r="E52" s="3"/>
      <c r="F52" s="4"/>
      <c r="G52" s="2"/>
      <c r="H52" s="4"/>
      <c r="I52" s="4"/>
      <c r="J52" s="4"/>
      <c r="K52" s="4">
        <f>IF(OR(F52="",J52&lt;&gt;"",OR(G52="Accepté",G52="Refusé",G52="Sans suite")),"",IF(H52="",F52+'Réglages'!$B$2,IF(I52="",H52+'Réglages'!$B$3,I52+'Réglages'!$B$4)))</f>
      </c>
      <c r="L52" s="2">
        <f>IF(K52="","",IF(K52&lt;TODAY(),"En retard",IF(K52=TODAY(),"Aujourd'hui","")))</f>
      </c>
      <c r="M52" s="2"/>
      <c r="N52" s="2"/>
      <c r="O52" s="2">
        <f>IF(OR(F52="",J52=""),"",J52-F52)</f>
      </c>
    </row>
    <row r="53" spans="1:15" x14ac:dyDescent="0.25">
      <c r="A53" s="2"/>
      <c r="B53" s="2"/>
      <c r="C53" s="2"/>
      <c r="D53" s="2"/>
      <c r="E53" s="3"/>
      <c r="F53" s="4"/>
      <c r="G53" s="2"/>
      <c r="H53" s="4"/>
      <c r="I53" s="4"/>
      <c r="J53" s="4"/>
      <c r="K53" s="4">
        <f>IF(OR(F53="",J53&lt;&gt;"",OR(G53="Accepté",G53="Refusé",G53="Sans suite")),"",IF(H53="",F53+'Réglages'!$B$2,IF(I53="",H53+'Réglages'!$B$3,I53+'Réglages'!$B$4)))</f>
      </c>
      <c r="L53" s="2">
        <f>IF(K53="","",IF(K53&lt;TODAY(),"En retard",IF(K53=TODAY(),"Aujourd'hui","")))</f>
      </c>
      <c r="M53" s="2"/>
      <c r="N53" s="2"/>
      <c r="O53" s="2">
        <f>IF(OR(F53="",J53=""),"",J53-F53)</f>
      </c>
    </row>
    <row r="54" spans="1:15" x14ac:dyDescent="0.25">
      <c r="A54" s="2"/>
      <c r="B54" s="2"/>
      <c r="C54" s="2"/>
      <c r="D54" s="2"/>
      <c r="E54" s="3"/>
      <c r="F54" s="4"/>
      <c r="G54" s="2"/>
      <c r="H54" s="4"/>
      <c r="I54" s="4"/>
      <c r="J54" s="4"/>
      <c r="K54" s="4">
        <f>IF(OR(F54="",J54&lt;&gt;"",OR(G54="Accepté",G54="Refusé",G54="Sans suite")),"",IF(H54="",F54+'Réglages'!$B$2,IF(I54="",H54+'Réglages'!$B$3,I54+'Réglages'!$B$4)))</f>
      </c>
      <c r="L54" s="2">
        <f>IF(K54="","",IF(K54&lt;TODAY(),"En retard",IF(K54=TODAY(),"Aujourd'hui","")))</f>
      </c>
      <c r="M54" s="2"/>
      <c r="N54" s="2"/>
      <c r="O54" s="2">
        <f>IF(OR(F54="",J54=""),"",J54-F54)</f>
      </c>
    </row>
    <row r="55" spans="1:15" x14ac:dyDescent="0.25">
      <c r="A55" s="2"/>
      <c r="B55" s="2"/>
      <c r="C55" s="2"/>
      <c r="D55" s="2"/>
      <c r="E55" s="3"/>
      <c r="F55" s="4"/>
      <c r="G55" s="2"/>
      <c r="H55" s="4"/>
      <c r="I55" s="4"/>
      <c r="J55" s="4"/>
      <c r="K55" s="4">
        <f>IF(OR(F55="",J55&lt;&gt;"",OR(G55="Accepté",G55="Refusé",G55="Sans suite")),"",IF(H55="",F55+'Réglages'!$B$2,IF(I55="",H55+'Réglages'!$B$3,I55+'Réglages'!$B$4)))</f>
      </c>
      <c r="L55" s="2">
        <f>IF(K55="","",IF(K55&lt;TODAY(),"En retard",IF(K55=TODAY(),"Aujourd'hui","")))</f>
      </c>
      <c r="M55" s="2"/>
      <c r="N55" s="2"/>
      <c r="O55" s="2">
        <f>IF(OR(F55="",J55=""),"",J55-F55)</f>
      </c>
    </row>
    <row r="56" spans="1:15" x14ac:dyDescent="0.25">
      <c r="A56" s="2"/>
      <c r="B56" s="2"/>
      <c r="C56" s="2"/>
      <c r="D56" s="2"/>
      <c r="E56" s="3"/>
      <c r="F56" s="4"/>
      <c r="G56" s="2"/>
      <c r="H56" s="4"/>
      <c r="I56" s="4"/>
      <c r="J56" s="4"/>
      <c r="K56" s="4">
        <f>IF(OR(F56="",J56&lt;&gt;"",OR(G56="Accepté",G56="Refusé",G56="Sans suite")),"",IF(H56="",F56+'Réglages'!$B$2,IF(I56="",H56+'Réglages'!$B$3,I56+'Réglages'!$B$4)))</f>
      </c>
      <c r="L56" s="2">
        <f>IF(K56="","",IF(K56&lt;TODAY(),"En retard",IF(K56=TODAY(),"Aujourd'hui","")))</f>
      </c>
      <c r="M56" s="2"/>
      <c r="N56" s="2"/>
      <c r="O56" s="2">
        <f>IF(OR(F56="",J56=""),"",J56-F56)</f>
      </c>
    </row>
    <row r="57" spans="1:15" x14ac:dyDescent="0.25">
      <c r="A57" s="2"/>
      <c r="B57" s="2"/>
      <c r="C57" s="2"/>
      <c r="D57" s="2"/>
      <c r="E57" s="3"/>
      <c r="F57" s="4"/>
      <c r="G57" s="2"/>
      <c r="H57" s="4"/>
      <c r="I57" s="4"/>
      <c r="J57" s="4"/>
      <c r="K57" s="4">
        <f>IF(OR(F57="",J57&lt;&gt;"",OR(G57="Accepté",G57="Refusé",G57="Sans suite")),"",IF(H57="",F57+'Réglages'!$B$2,IF(I57="",H57+'Réglages'!$B$3,I57+'Réglages'!$B$4)))</f>
      </c>
      <c r="L57" s="2">
        <f>IF(K57="","",IF(K57&lt;TODAY(),"En retard",IF(K57=TODAY(),"Aujourd'hui","")))</f>
      </c>
      <c r="M57" s="2"/>
      <c r="N57" s="2"/>
      <c r="O57" s="2">
        <f>IF(OR(F57="",J57=""),"",J57-F57)</f>
      </c>
    </row>
    <row r="58" spans="1:15" x14ac:dyDescent="0.25">
      <c r="A58" s="2"/>
      <c r="B58" s="2"/>
      <c r="C58" s="2"/>
      <c r="D58" s="2"/>
      <c r="E58" s="3"/>
      <c r="F58" s="4"/>
      <c r="G58" s="2"/>
      <c r="H58" s="4"/>
      <c r="I58" s="4"/>
      <c r="J58" s="4"/>
      <c r="K58" s="4">
        <f>IF(OR(F58="",J58&lt;&gt;"",OR(G58="Accepté",G58="Refusé",G58="Sans suite")),"",IF(H58="",F58+'Réglages'!$B$2,IF(I58="",H58+'Réglages'!$B$3,I58+'Réglages'!$B$4)))</f>
      </c>
      <c r="L58" s="2">
        <f>IF(K58="","",IF(K58&lt;TODAY(),"En retard",IF(K58=TODAY(),"Aujourd'hui","")))</f>
      </c>
      <c r="M58" s="2"/>
      <c r="N58" s="2"/>
      <c r="O58" s="2">
        <f>IF(OR(F58="",J58=""),"",J58-F58)</f>
      </c>
    </row>
    <row r="59" spans="1:15" x14ac:dyDescent="0.25">
      <c r="A59" s="2"/>
      <c r="B59" s="2"/>
      <c r="C59" s="2"/>
      <c r="D59" s="2"/>
      <c r="E59" s="3"/>
      <c r="F59" s="4"/>
      <c r="G59" s="2"/>
      <c r="H59" s="4"/>
      <c r="I59" s="4"/>
      <c r="J59" s="4"/>
      <c r="K59" s="4">
        <f>IF(OR(F59="",J59&lt;&gt;"",OR(G59="Accepté",G59="Refusé",G59="Sans suite")),"",IF(H59="",F59+'Réglages'!$B$2,IF(I59="",H59+'Réglages'!$B$3,I59+'Réglages'!$B$4)))</f>
      </c>
      <c r="L59" s="2">
        <f>IF(K59="","",IF(K59&lt;TODAY(),"En retard",IF(K59=TODAY(),"Aujourd'hui","")))</f>
      </c>
      <c r="M59" s="2"/>
      <c r="N59" s="2"/>
      <c r="O59" s="2">
        <f>IF(OR(F59="",J59=""),"",J59-F59)</f>
      </c>
    </row>
    <row r="60" spans="1:15" x14ac:dyDescent="0.25">
      <c r="A60" s="2"/>
      <c r="B60" s="2"/>
      <c r="C60" s="2"/>
      <c r="D60" s="2"/>
      <c r="E60" s="3"/>
      <c r="F60" s="4"/>
      <c r="G60" s="2"/>
      <c r="H60" s="4"/>
      <c r="I60" s="4"/>
      <c r="J60" s="4"/>
      <c r="K60" s="4">
        <f>IF(OR(F60="",J60&lt;&gt;"",OR(G60="Accepté",G60="Refusé",G60="Sans suite")),"",IF(H60="",F60+'Réglages'!$B$2,IF(I60="",H60+'Réglages'!$B$3,I60+'Réglages'!$B$4)))</f>
      </c>
      <c r="L60" s="2">
        <f>IF(K60="","",IF(K60&lt;TODAY(),"En retard",IF(K60=TODAY(),"Aujourd'hui","")))</f>
      </c>
      <c r="M60" s="2"/>
      <c r="N60" s="2"/>
      <c r="O60" s="2">
        <f>IF(OR(F60="",J60=""),"",J60-F60)</f>
      </c>
    </row>
    <row r="61" spans="1:15" x14ac:dyDescent="0.25">
      <c r="A61" s="2"/>
      <c r="B61" s="2"/>
      <c r="C61" s="2"/>
      <c r="D61" s="2"/>
      <c r="E61" s="3"/>
      <c r="F61" s="4"/>
      <c r="G61" s="2"/>
      <c r="H61" s="4"/>
      <c r="I61" s="4"/>
      <c r="J61" s="4"/>
      <c r="K61" s="4">
        <f>IF(OR(F61="",J61&lt;&gt;"",OR(G61="Accepté",G61="Refusé",G61="Sans suite")),"",IF(H61="",F61+'Réglages'!$B$2,IF(I61="",H61+'Réglages'!$B$3,I61+'Réglages'!$B$4)))</f>
      </c>
      <c r="L61" s="2">
        <f>IF(K61="","",IF(K61&lt;TODAY(),"En retard",IF(K61=TODAY(),"Aujourd'hui","")))</f>
      </c>
      <c r="M61" s="2"/>
      <c r="N61" s="2"/>
      <c r="O61" s="2">
        <f>IF(OR(F61="",J61=""),"",J61-F61)</f>
      </c>
    </row>
    <row r="62" spans="1:15" x14ac:dyDescent="0.25">
      <c r="A62" s="2"/>
      <c r="B62" s="2"/>
      <c r="C62" s="2"/>
      <c r="D62" s="2"/>
      <c r="E62" s="3"/>
      <c r="F62" s="4"/>
      <c r="G62" s="2"/>
      <c r="H62" s="4"/>
      <c r="I62" s="4"/>
      <c r="J62" s="4"/>
      <c r="K62" s="4">
        <f>IF(OR(F62="",J62&lt;&gt;"",OR(G62="Accepté",G62="Refusé",G62="Sans suite")),"",IF(H62="",F62+'Réglages'!$B$2,IF(I62="",H62+'Réglages'!$B$3,I62+'Réglages'!$B$4)))</f>
      </c>
      <c r="L62" s="2">
        <f>IF(K62="","",IF(K62&lt;TODAY(),"En retard",IF(K62=TODAY(),"Aujourd'hui","")))</f>
      </c>
      <c r="M62" s="2"/>
      <c r="N62" s="2"/>
      <c r="O62" s="2">
        <f>IF(OR(F62="",J62=""),"",J62-F62)</f>
      </c>
    </row>
    <row r="63" spans="1:15" x14ac:dyDescent="0.25">
      <c r="A63" s="2"/>
      <c r="B63" s="2"/>
      <c r="C63" s="2"/>
      <c r="D63" s="2"/>
      <c r="E63" s="3"/>
      <c r="F63" s="4"/>
      <c r="G63" s="2"/>
      <c r="H63" s="4"/>
      <c r="I63" s="4"/>
      <c r="J63" s="4"/>
      <c r="K63" s="4">
        <f>IF(OR(F63="",J63&lt;&gt;"",OR(G63="Accepté",G63="Refusé",G63="Sans suite")),"",IF(H63="",F63+'Réglages'!$B$2,IF(I63="",H63+'Réglages'!$B$3,I63+'Réglages'!$B$4)))</f>
      </c>
      <c r="L63" s="2">
        <f>IF(K63="","",IF(K63&lt;TODAY(),"En retard",IF(K63=TODAY(),"Aujourd'hui","")))</f>
      </c>
      <c r="M63" s="2"/>
      <c r="N63" s="2"/>
      <c r="O63" s="2">
        <f>IF(OR(F63="",J63=""),"",J63-F63)</f>
      </c>
    </row>
    <row r="64" spans="1:15" x14ac:dyDescent="0.25">
      <c r="A64" s="2"/>
      <c r="B64" s="2"/>
      <c r="C64" s="2"/>
      <c r="D64" s="2"/>
      <c r="E64" s="3"/>
      <c r="F64" s="4"/>
      <c r="G64" s="2"/>
      <c r="H64" s="4"/>
      <c r="I64" s="4"/>
      <c r="J64" s="4"/>
      <c r="K64" s="4">
        <f>IF(OR(F64="",J64&lt;&gt;"",OR(G64="Accepté",G64="Refusé",G64="Sans suite")),"",IF(H64="",F64+'Réglages'!$B$2,IF(I64="",H64+'Réglages'!$B$3,I64+'Réglages'!$B$4)))</f>
      </c>
      <c r="L64" s="2">
        <f>IF(K64="","",IF(K64&lt;TODAY(),"En retard",IF(K64=TODAY(),"Aujourd'hui","")))</f>
      </c>
      <c r="M64" s="2"/>
      <c r="N64" s="2"/>
      <c r="O64" s="2">
        <f>IF(OR(F64="",J64=""),"",J64-F64)</f>
      </c>
    </row>
    <row r="65" spans="1:15" x14ac:dyDescent="0.25">
      <c r="A65" s="2"/>
      <c r="B65" s="2"/>
      <c r="C65" s="2"/>
      <c r="D65" s="2"/>
      <c r="E65" s="3"/>
      <c r="F65" s="4"/>
      <c r="G65" s="2"/>
      <c r="H65" s="4"/>
      <c r="I65" s="4"/>
      <c r="J65" s="4"/>
      <c r="K65" s="4">
        <f>IF(OR(F65="",J65&lt;&gt;"",OR(G65="Accepté",G65="Refusé",G65="Sans suite")),"",IF(H65="",F65+'Réglages'!$B$2,IF(I65="",H65+'Réglages'!$B$3,I65+'Réglages'!$B$4)))</f>
      </c>
      <c r="L65" s="2">
        <f>IF(K65="","",IF(K65&lt;TODAY(),"En retard",IF(K65=TODAY(),"Aujourd'hui","")))</f>
      </c>
      <c r="M65" s="2"/>
      <c r="N65" s="2"/>
      <c r="O65" s="2">
        <f>IF(OR(F65="",J65=""),"",J65-F65)</f>
      </c>
    </row>
    <row r="66" spans="1:15" x14ac:dyDescent="0.25">
      <c r="A66" s="2"/>
      <c r="B66" s="2"/>
      <c r="C66" s="2"/>
      <c r="D66" s="2"/>
      <c r="E66" s="3"/>
      <c r="F66" s="4"/>
      <c r="G66" s="2"/>
      <c r="H66" s="4"/>
      <c r="I66" s="4"/>
      <c r="J66" s="4"/>
      <c r="K66" s="4">
        <f>IF(OR(F66="",J66&lt;&gt;"",OR(G66="Accepté",G66="Refusé",G66="Sans suite")),"",IF(H66="",F66+'Réglages'!$B$2,IF(I66="",H66+'Réglages'!$B$3,I66+'Réglages'!$B$4)))</f>
      </c>
      <c r="L66" s="2">
        <f>IF(K66="","",IF(K66&lt;TODAY(),"En retard",IF(K66=TODAY(),"Aujourd'hui","")))</f>
      </c>
      <c r="M66" s="2"/>
      <c r="N66" s="2"/>
      <c r="O66" s="2">
        <f>IF(OR(F66="",J66=""),"",J66-F66)</f>
      </c>
    </row>
    <row r="67" spans="1:15" x14ac:dyDescent="0.25">
      <c r="A67" s="2"/>
      <c r="B67" s="2"/>
      <c r="C67" s="2"/>
      <c r="D67" s="2"/>
      <c r="E67" s="3"/>
      <c r="F67" s="4"/>
      <c r="G67" s="2"/>
      <c r="H67" s="4"/>
      <c r="I67" s="4"/>
      <c r="J67" s="4"/>
      <c r="K67" s="4">
        <f>IF(OR(F67="",J67&lt;&gt;"",OR(G67="Accepté",G67="Refusé",G67="Sans suite")),"",IF(H67="",F67+'Réglages'!$B$2,IF(I67="",H67+'Réglages'!$B$3,I67+'Réglages'!$B$4)))</f>
      </c>
      <c r="L67" s="2">
        <f>IF(K67="","",IF(K67&lt;TODAY(),"En retard",IF(K67=TODAY(),"Aujourd'hui","")))</f>
      </c>
      <c r="M67" s="2"/>
      <c r="N67" s="2"/>
      <c r="O67" s="2">
        <f>IF(OR(F67="",J67=""),"",J67-F67)</f>
      </c>
    </row>
    <row r="68" spans="1:15" x14ac:dyDescent="0.25">
      <c r="A68" s="2"/>
      <c r="B68" s="2"/>
      <c r="C68" s="2"/>
      <c r="D68" s="2"/>
      <c r="E68" s="3"/>
      <c r="F68" s="4"/>
      <c r="G68" s="2"/>
      <c r="H68" s="4"/>
      <c r="I68" s="4"/>
      <c r="J68" s="4"/>
      <c r="K68" s="4">
        <f>IF(OR(F68="",J68&lt;&gt;"",OR(G68="Accepté",G68="Refusé",G68="Sans suite")),"",IF(H68="",F68+'Réglages'!$B$2,IF(I68="",H68+'Réglages'!$B$3,I68+'Réglages'!$B$4)))</f>
      </c>
      <c r="L68" s="2">
        <f>IF(K68="","",IF(K68&lt;TODAY(),"En retard",IF(K68=TODAY(),"Aujourd'hui","")))</f>
      </c>
      <c r="M68" s="2"/>
      <c r="N68" s="2"/>
      <c r="O68" s="2">
        <f>IF(OR(F68="",J68=""),"",J68-F68)</f>
      </c>
    </row>
    <row r="69" spans="1:15" x14ac:dyDescent="0.25">
      <c r="A69" s="2"/>
      <c r="B69" s="2"/>
      <c r="C69" s="2"/>
      <c r="D69" s="2"/>
      <c r="E69" s="3"/>
      <c r="F69" s="4"/>
      <c r="G69" s="2"/>
      <c r="H69" s="4"/>
      <c r="I69" s="4"/>
      <c r="J69" s="4"/>
      <c r="K69" s="4">
        <f>IF(OR(F69="",J69&lt;&gt;"",OR(G69="Accepté",G69="Refusé",G69="Sans suite")),"",IF(H69="",F69+'Réglages'!$B$2,IF(I69="",H69+'Réglages'!$B$3,I69+'Réglages'!$B$4)))</f>
      </c>
      <c r="L69" s="2">
        <f>IF(K69="","",IF(K69&lt;TODAY(),"En retard",IF(K69=TODAY(),"Aujourd'hui","")))</f>
      </c>
      <c r="M69" s="2"/>
      <c r="N69" s="2"/>
      <c r="O69" s="2">
        <f>IF(OR(F69="",J69=""),"",J69-F69)</f>
      </c>
    </row>
    <row r="70" spans="1:15" x14ac:dyDescent="0.25">
      <c r="A70" s="2"/>
      <c r="B70" s="2"/>
      <c r="C70" s="2"/>
      <c r="D70" s="2"/>
      <c r="E70" s="3"/>
      <c r="F70" s="4"/>
      <c r="G70" s="2"/>
      <c r="H70" s="4"/>
      <c r="I70" s="4"/>
      <c r="J70" s="4"/>
      <c r="K70" s="4">
        <f>IF(OR(F70="",J70&lt;&gt;"",OR(G70="Accepté",G70="Refusé",G70="Sans suite")),"",IF(H70="",F70+'Réglages'!$B$2,IF(I70="",H70+'Réglages'!$B$3,I70+'Réglages'!$B$4)))</f>
      </c>
      <c r="L70" s="2">
        <f>IF(K70="","",IF(K70&lt;TODAY(),"En retard",IF(K70=TODAY(),"Aujourd'hui","")))</f>
      </c>
      <c r="M70" s="2"/>
      <c r="N70" s="2"/>
      <c r="O70" s="2">
        <f>IF(OR(F70="",J70=""),"",J70-F70)</f>
      </c>
    </row>
    <row r="71" spans="1:15" x14ac:dyDescent="0.25">
      <c r="A71" s="2"/>
      <c r="B71" s="2"/>
      <c r="C71" s="2"/>
      <c r="D71" s="2"/>
      <c r="E71" s="3"/>
      <c r="F71" s="4"/>
      <c r="G71" s="2"/>
      <c r="H71" s="4"/>
      <c r="I71" s="4"/>
      <c r="J71" s="4"/>
      <c r="K71" s="4">
        <f>IF(OR(F71="",J71&lt;&gt;"",OR(G71="Accepté",G71="Refusé",G71="Sans suite")),"",IF(H71="",F71+'Réglages'!$B$2,IF(I71="",H71+'Réglages'!$B$3,I71+'Réglages'!$B$4)))</f>
      </c>
      <c r="L71" s="2">
        <f>IF(K71="","",IF(K71&lt;TODAY(),"En retard",IF(K71=TODAY(),"Aujourd'hui","")))</f>
      </c>
      <c r="M71" s="2"/>
      <c r="N71" s="2"/>
      <c r="O71" s="2">
        <f>IF(OR(F71="",J71=""),"",J71-F71)</f>
      </c>
    </row>
    <row r="72" spans="1:15" x14ac:dyDescent="0.25">
      <c r="A72" s="2"/>
      <c r="B72" s="2"/>
      <c r="C72" s="2"/>
      <c r="D72" s="2"/>
      <c r="E72" s="3"/>
      <c r="F72" s="4"/>
      <c r="G72" s="2"/>
      <c r="H72" s="4"/>
      <c r="I72" s="4"/>
      <c r="J72" s="4"/>
      <c r="K72" s="4">
        <f>IF(OR(F72="",J72&lt;&gt;"",OR(G72="Accepté",G72="Refusé",G72="Sans suite")),"",IF(H72="",F72+'Réglages'!$B$2,IF(I72="",H72+'Réglages'!$B$3,I72+'Réglages'!$B$4)))</f>
      </c>
      <c r="L72" s="2">
        <f>IF(K72="","",IF(K72&lt;TODAY(),"En retard",IF(K72=TODAY(),"Aujourd'hui","")))</f>
      </c>
      <c r="M72" s="2"/>
      <c r="N72" s="2"/>
      <c r="O72" s="2">
        <f>IF(OR(F72="",J72=""),"",J72-F72)</f>
      </c>
    </row>
    <row r="73" spans="1:15" x14ac:dyDescent="0.25">
      <c r="A73" s="2"/>
      <c r="B73" s="2"/>
      <c r="C73" s="2"/>
      <c r="D73" s="2"/>
      <c r="E73" s="3"/>
      <c r="F73" s="4"/>
      <c r="G73" s="2"/>
      <c r="H73" s="4"/>
      <c r="I73" s="4"/>
      <c r="J73" s="4"/>
      <c r="K73" s="4">
        <f>IF(OR(F73="",J73&lt;&gt;"",OR(G73="Accepté",G73="Refusé",G73="Sans suite")),"",IF(H73="",F73+'Réglages'!$B$2,IF(I73="",H73+'Réglages'!$B$3,I73+'Réglages'!$B$4)))</f>
      </c>
      <c r="L73" s="2">
        <f>IF(K73="","",IF(K73&lt;TODAY(),"En retard",IF(K73=TODAY(),"Aujourd'hui","")))</f>
      </c>
      <c r="M73" s="2"/>
      <c r="N73" s="2"/>
      <c r="O73" s="2">
        <f>IF(OR(F73="",J73=""),"",J73-F73)</f>
      </c>
    </row>
    <row r="74" spans="1:15" x14ac:dyDescent="0.25">
      <c r="A74" s="2"/>
      <c r="B74" s="2"/>
      <c r="C74" s="2"/>
      <c r="D74" s="2"/>
      <c r="E74" s="3"/>
      <c r="F74" s="4"/>
      <c r="G74" s="2"/>
      <c r="H74" s="4"/>
      <c r="I74" s="4"/>
      <c r="J74" s="4"/>
      <c r="K74" s="4">
        <f>IF(OR(F74="",J74&lt;&gt;"",OR(G74="Accepté",G74="Refusé",G74="Sans suite")),"",IF(H74="",F74+'Réglages'!$B$2,IF(I74="",H74+'Réglages'!$B$3,I74+'Réglages'!$B$4)))</f>
      </c>
      <c r="L74" s="2">
        <f>IF(K74="","",IF(K74&lt;TODAY(),"En retard",IF(K74=TODAY(),"Aujourd'hui","")))</f>
      </c>
      <c r="M74" s="2"/>
      <c r="N74" s="2"/>
      <c r="O74" s="2">
        <f>IF(OR(F74="",J74=""),"",J74-F74)</f>
      </c>
    </row>
    <row r="75" spans="1:15" x14ac:dyDescent="0.25">
      <c r="A75" s="2"/>
      <c r="B75" s="2"/>
      <c r="C75" s="2"/>
      <c r="D75" s="2"/>
      <c r="E75" s="3"/>
      <c r="F75" s="4"/>
      <c r="G75" s="2"/>
      <c r="H75" s="4"/>
      <c r="I75" s="4"/>
      <c r="J75" s="4"/>
      <c r="K75" s="4">
        <f>IF(OR(F75="",J75&lt;&gt;"",OR(G75="Accepté",G75="Refusé",G75="Sans suite")),"",IF(H75="",F75+'Réglages'!$B$2,IF(I75="",H75+'Réglages'!$B$3,I75+'Réglages'!$B$4)))</f>
      </c>
      <c r="L75" s="2">
        <f>IF(K75="","",IF(K75&lt;TODAY(),"En retard",IF(K75=TODAY(),"Aujourd'hui","")))</f>
      </c>
      <c r="M75" s="2"/>
      <c r="N75" s="2"/>
      <c r="O75" s="2">
        <f>IF(OR(F75="",J75=""),"",J75-F75)</f>
      </c>
    </row>
    <row r="76" spans="1:15" x14ac:dyDescent="0.25">
      <c r="A76" s="2"/>
      <c r="B76" s="2"/>
      <c r="C76" s="2"/>
      <c r="D76" s="2"/>
      <c r="E76" s="3"/>
      <c r="F76" s="4"/>
      <c r="G76" s="2"/>
      <c r="H76" s="4"/>
      <c r="I76" s="4"/>
      <c r="J76" s="4"/>
      <c r="K76" s="4">
        <f>IF(OR(F76="",J76&lt;&gt;"",OR(G76="Accepté",G76="Refusé",G76="Sans suite")),"",IF(H76="",F76+'Réglages'!$B$2,IF(I76="",H76+'Réglages'!$B$3,I76+'Réglages'!$B$4)))</f>
      </c>
      <c r="L76" s="2">
        <f>IF(K76="","",IF(K76&lt;TODAY(),"En retard",IF(K76=TODAY(),"Aujourd'hui","")))</f>
      </c>
      <c r="M76" s="2"/>
      <c r="N76" s="2"/>
      <c r="O76" s="2">
        <f>IF(OR(F76="",J76=""),"",J76-F76)</f>
      </c>
    </row>
    <row r="77" spans="1:15" x14ac:dyDescent="0.25">
      <c r="A77" s="2"/>
      <c r="B77" s="2"/>
      <c r="C77" s="2"/>
      <c r="D77" s="2"/>
      <c r="E77" s="3"/>
      <c r="F77" s="4"/>
      <c r="G77" s="2"/>
      <c r="H77" s="4"/>
      <c r="I77" s="4"/>
      <c r="J77" s="4"/>
      <c r="K77" s="4">
        <f>IF(OR(F77="",J77&lt;&gt;"",OR(G77="Accepté",G77="Refusé",G77="Sans suite")),"",IF(H77="",F77+'Réglages'!$B$2,IF(I77="",H77+'Réglages'!$B$3,I77+'Réglages'!$B$4)))</f>
      </c>
      <c r="L77" s="2">
        <f>IF(K77="","",IF(K77&lt;TODAY(),"En retard",IF(K77=TODAY(),"Aujourd'hui","")))</f>
      </c>
      <c r="M77" s="2"/>
      <c r="N77" s="2"/>
      <c r="O77" s="2">
        <f>IF(OR(F77="",J77=""),"",J77-F77)</f>
      </c>
    </row>
    <row r="78" spans="1:15" x14ac:dyDescent="0.25">
      <c r="A78" s="2"/>
      <c r="B78" s="2"/>
      <c r="C78" s="2"/>
      <c r="D78" s="2"/>
      <c r="E78" s="3"/>
      <c r="F78" s="4"/>
      <c r="G78" s="2"/>
      <c r="H78" s="4"/>
      <c r="I78" s="4"/>
      <c r="J78" s="4"/>
      <c r="K78" s="4">
        <f>IF(OR(F78="",J78&lt;&gt;"",OR(G78="Accepté",G78="Refusé",G78="Sans suite")),"",IF(H78="",F78+'Réglages'!$B$2,IF(I78="",H78+'Réglages'!$B$3,I78+'Réglages'!$B$4)))</f>
      </c>
      <c r="L78" s="2">
        <f>IF(K78="","",IF(K78&lt;TODAY(),"En retard",IF(K78=TODAY(),"Aujourd'hui","")))</f>
      </c>
      <c r="M78" s="2"/>
      <c r="N78" s="2"/>
      <c r="O78" s="2">
        <f>IF(OR(F78="",J78=""),"",J78-F78)</f>
      </c>
    </row>
    <row r="79" spans="1:15" x14ac:dyDescent="0.25">
      <c r="A79" s="2"/>
      <c r="B79" s="2"/>
      <c r="C79" s="2"/>
      <c r="D79" s="2"/>
      <c r="E79" s="3"/>
      <c r="F79" s="4"/>
      <c r="G79" s="2"/>
      <c r="H79" s="4"/>
      <c r="I79" s="4"/>
      <c r="J79" s="4"/>
      <c r="K79" s="4">
        <f>IF(OR(F79="",J79&lt;&gt;"",OR(G79="Accepté",G79="Refusé",G79="Sans suite")),"",IF(H79="",F79+'Réglages'!$B$2,IF(I79="",H79+'Réglages'!$B$3,I79+'Réglages'!$B$4)))</f>
      </c>
      <c r="L79" s="2">
        <f>IF(K79="","",IF(K79&lt;TODAY(),"En retard",IF(K79=TODAY(),"Aujourd'hui","")))</f>
      </c>
      <c r="M79" s="2"/>
      <c r="N79" s="2"/>
      <c r="O79" s="2">
        <f>IF(OR(F79="",J79=""),"",J79-F79)</f>
      </c>
    </row>
    <row r="80" spans="1:15" x14ac:dyDescent="0.25">
      <c r="A80" s="2"/>
      <c r="B80" s="2"/>
      <c r="C80" s="2"/>
      <c r="D80" s="2"/>
      <c r="E80" s="3"/>
      <c r="F80" s="4"/>
      <c r="G80" s="2"/>
      <c r="H80" s="4"/>
      <c r="I80" s="4"/>
      <c r="J80" s="4"/>
      <c r="K80" s="4">
        <f>IF(OR(F80="",J80&lt;&gt;"",OR(G80="Accepté",G80="Refusé",G80="Sans suite")),"",IF(H80="",F80+'Réglages'!$B$2,IF(I80="",H80+'Réglages'!$B$3,I80+'Réglages'!$B$4)))</f>
      </c>
      <c r="L80" s="2">
        <f>IF(K80="","",IF(K80&lt;TODAY(),"En retard",IF(K80=TODAY(),"Aujourd'hui","")))</f>
      </c>
      <c r="M80" s="2"/>
      <c r="N80" s="2"/>
      <c r="O80" s="2">
        <f>IF(OR(F80="",J80=""),"",J80-F80)</f>
      </c>
    </row>
    <row r="81" spans="1:15" x14ac:dyDescent="0.25">
      <c r="A81" s="2"/>
      <c r="B81" s="2"/>
      <c r="C81" s="2"/>
      <c r="D81" s="2"/>
      <c r="E81" s="3"/>
      <c r="F81" s="4"/>
      <c r="G81" s="2"/>
      <c r="H81" s="4"/>
      <c r="I81" s="4"/>
      <c r="J81" s="4"/>
      <c r="K81" s="4">
        <f>IF(OR(F81="",J81&lt;&gt;"",OR(G81="Accepté",G81="Refusé",G81="Sans suite")),"",IF(H81="",F81+'Réglages'!$B$2,IF(I81="",H81+'Réglages'!$B$3,I81+'Réglages'!$B$4)))</f>
      </c>
      <c r="L81" s="2">
        <f>IF(K81="","",IF(K81&lt;TODAY(),"En retard",IF(K81=TODAY(),"Aujourd'hui","")))</f>
      </c>
      <c r="M81" s="2"/>
      <c r="N81" s="2"/>
      <c r="O81" s="2">
        <f>IF(OR(F81="",J81=""),"",J81-F81)</f>
      </c>
    </row>
    <row r="82" spans="1:15" x14ac:dyDescent="0.25">
      <c r="A82" s="2"/>
      <c r="B82" s="2"/>
      <c r="C82" s="2"/>
      <c r="D82" s="2"/>
      <c r="E82" s="3"/>
      <c r="F82" s="4"/>
      <c r="G82" s="2"/>
      <c r="H82" s="4"/>
      <c r="I82" s="4"/>
      <c r="J82" s="4"/>
      <c r="K82" s="4">
        <f>IF(OR(F82="",J82&lt;&gt;"",OR(G82="Accepté",G82="Refusé",G82="Sans suite")),"",IF(H82="",F82+'Réglages'!$B$2,IF(I82="",H82+'Réglages'!$B$3,I82+'Réglages'!$B$4)))</f>
      </c>
      <c r="L82" s="2">
        <f>IF(K82="","",IF(K82&lt;TODAY(),"En retard",IF(K82=TODAY(),"Aujourd'hui","")))</f>
      </c>
      <c r="M82" s="2"/>
      <c r="N82" s="2"/>
      <c r="O82" s="2">
        <f>IF(OR(F82="",J82=""),"",J82-F82)</f>
      </c>
    </row>
    <row r="83" spans="1:15" x14ac:dyDescent="0.25">
      <c r="A83" s="2"/>
      <c r="B83" s="2"/>
      <c r="C83" s="2"/>
      <c r="D83" s="2"/>
      <c r="E83" s="3"/>
      <c r="F83" s="4"/>
      <c r="G83" s="2"/>
      <c r="H83" s="4"/>
      <c r="I83" s="4"/>
      <c r="J83" s="4"/>
      <c r="K83" s="4">
        <f>IF(OR(F83="",J83&lt;&gt;"",OR(G83="Accepté",G83="Refusé",G83="Sans suite")),"",IF(H83="",F83+'Réglages'!$B$2,IF(I83="",H83+'Réglages'!$B$3,I83+'Réglages'!$B$4)))</f>
      </c>
      <c r="L83" s="2">
        <f>IF(K83="","",IF(K83&lt;TODAY(),"En retard",IF(K83=TODAY(),"Aujourd'hui","")))</f>
      </c>
      <c r="M83" s="2"/>
      <c r="N83" s="2"/>
      <c r="O83" s="2">
        <f>IF(OR(F83="",J83=""),"",J83-F83)</f>
      </c>
    </row>
    <row r="84" spans="1:15" x14ac:dyDescent="0.25">
      <c r="A84" s="2"/>
      <c r="B84" s="2"/>
      <c r="C84" s="2"/>
      <c r="D84" s="2"/>
      <c r="E84" s="3"/>
      <c r="F84" s="4"/>
      <c r="G84" s="2"/>
      <c r="H84" s="4"/>
      <c r="I84" s="4"/>
      <c r="J84" s="4"/>
      <c r="K84" s="4">
        <f>IF(OR(F84="",J84&lt;&gt;"",OR(G84="Accepté",G84="Refusé",G84="Sans suite")),"",IF(H84="",F84+'Réglages'!$B$2,IF(I84="",H84+'Réglages'!$B$3,I84+'Réglages'!$B$4)))</f>
      </c>
      <c r="L84" s="2">
        <f>IF(K84="","",IF(K84&lt;TODAY(),"En retard",IF(K84=TODAY(),"Aujourd'hui","")))</f>
      </c>
      <c r="M84" s="2"/>
      <c r="N84" s="2"/>
      <c r="O84" s="2">
        <f>IF(OR(F84="",J84=""),"",J84-F84)</f>
      </c>
    </row>
    <row r="85" spans="1:15" x14ac:dyDescent="0.25">
      <c r="A85" s="2"/>
      <c r="B85" s="2"/>
      <c r="C85" s="2"/>
      <c r="D85" s="2"/>
      <c r="E85" s="3"/>
      <c r="F85" s="4"/>
      <c r="G85" s="2"/>
      <c r="H85" s="4"/>
      <c r="I85" s="4"/>
      <c r="J85" s="4"/>
      <c r="K85" s="4">
        <f>IF(OR(F85="",J85&lt;&gt;"",OR(G85="Accepté",G85="Refusé",G85="Sans suite")),"",IF(H85="",F85+'Réglages'!$B$2,IF(I85="",H85+'Réglages'!$B$3,I85+'Réglages'!$B$4)))</f>
      </c>
      <c r="L85" s="2">
        <f>IF(K85="","",IF(K85&lt;TODAY(),"En retard",IF(K85=TODAY(),"Aujourd'hui","")))</f>
      </c>
      <c r="M85" s="2"/>
      <c r="N85" s="2"/>
      <c r="O85" s="2">
        <f>IF(OR(F85="",J85=""),"",J85-F85)</f>
      </c>
    </row>
    <row r="86" spans="1:15" x14ac:dyDescent="0.25">
      <c r="A86" s="2"/>
      <c r="B86" s="2"/>
      <c r="C86" s="2"/>
      <c r="D86" s="2"/>
      <c r="E86" s="3"/>
      <c r="F86" s="4"/>
      <c r="G86" s="2"/>
      <c r="H86" s="4"/>
      <c r="I86" s="4"/>
      <c r="J86" s="4"/>
      <c r="K86" s="4">
        <f>IF(OR(F86="",J86&lt;&gt;"",OR(G86="Accepté",G86="Refusé",G86="Sans suite")),"",IF(H86="",F86+'Réglages'!$B$2,IF(I86="",H86+'Réglages'!$B$3,I86+'Réglages'!$B$4)))</f>
      </c>
      <c r="L86" s="2">
        <f>IF(K86="","",IF(K86&lt;TODAY(),"En retard",IF(K86=TODAY(),"Aujourd'hui","")))</f>
      </c>
      <c r="M86" s="2"/>
      <c r="N86" s="2"/>
      <c r="O86" s="2">
        <f>IF(OR(F86="",J86=""),"",J86-F86)</f>
      </c>
    </row>
    <row r="87" spans="1:15" x14ac:dyDescent="0.25">
      <c r="A87" s="2"/>
      <c r="B87" s="2"/>
      <c r="C87" s="2"/>
      <c r="D87" s="2"/>
      <c r="E87" s="3"/>
      <c r="F87" s="4"/>
      <c r="G87" s="2"/>
      <c r="H87" s="4"/>
      <c r="I87" s="4"/>
      <c r="J87" s="4"/>
      <c r="K87" s="4">
        <f>IF(OR(F87="",J87&lt;&gt;"",OR(G87="Accepté",G87="Refusé",G87="Sans suite")),"",IF(H87="",F87+'Réglages'!$B$2,IF(I87="",H87+'Réglages'!$B$3,I87+'Réglages'!$B$4)))</f>
      </c>
      <c r="L87" s="2">
        <f>IF(K87="","",IF(K87&lt;TODAY(),"En retard",IF(K87=TODAY(),"Aujourd'hui","")))</f>
      </c>
      <c r="M87" s="2"/>
      <c r="N87" s="2"/>
      <c r="O87" s="2">
        <f>IF(OR(F87="",J87=""),"",J87-F87)</f>
      </c>
    </row>
    <row r="88" spans="1:15" x14ac:dyDescent="0.25">
      <c r="A88" s="2"/>
      <c r="B88" s="2"/>
      <c r="C88" s="2"/>
      <c r="D88" s="2"/>
      <c r="E88" s="3"/>
      <c r="F88" s="4"/>
      <c r="G88" s="2"/>
      <c r="H88" s="4"/>
      <c r="I88" s="4"/>
      <c r="J88" s="4"/>
      <c r="K88" s="4">
        <f>IF(OR(F88="",J88&lt;&gt;"",OR(G88="Accepté",G88="Refusé",G88="Sans suite")),"",IF(H88="",F88+'Réglages'!$B$2,IF(I88="",H88+'Réglages'!$B$3,I88+'Réglages'!$B$4)))</f>
      </c>
      <c r="L88" s="2">
        <f>IF(K88="","",IF(K88&lt;TODAY(),"En retard",IF(K88=TODAY(),"Aujourd'hui","")))</f>
      </c>
      <c r="M88" s="2"/>
      <c r="N88" s="2"/>
      <c r="O88" s="2">
        <f>IF(OR(F88="",J88=""),"",J88-F88)</f>
      </c>
    </row>
    <row r="89" spans="1:15" x14ac:dyDescent="0.25">
      <c r="A89" s="2"/>
      <c r="B89" s="2"/>
      <c r="C89" s="2"/>
      <c r="D89" s="2"/>
      <c r="E89" s="3"/>
      <c r="F89" s="4"/>
      <c r="G89" s="2"/>
      <c r="H89" s="4"/>
      <c r="I89" s="4"/>
      <c r="J89" s="4"/>
      <c r="K89" s="4">
        <f>IF(OR(F89="",J89&lt;&gt;"",OR(G89="Accepté",G89="Refusé",G89="Sans suite")),"",IF(H89="",F89+'Réglages'!$B$2,IF(I89="",H89+'Réglages'!$B$3,I89+'Réglages'!$B$4)))</f>
      </c>
      <c r="L89" s="2">
        <f>IF(K89="","",IF(K89&lt;TODAY(),"En retard",IF(K89=TODAY(),"Aujourd'hui","")))</f>
      </c>
      <c r="M89" s="2"/>
      <c r="N89" s="2"/>
      <c r="O89" s="2">
        <f>IF(OR(F89="",J89=""),"",J89-F89)</f>
      </c>
    </row>
    <row r="90" spans="1:15" x14ac:dyDescent="0.25">
      <c r="A90" s="2"/>
      <c r="B90" s="2"/>
      <c r="C90" s="2"/>
      <c r="D90" s="2"/>
      <c r="E90" s="3"/>
      <c r="F90" s="4"/>
      <c r="G90" s="2"/>
      <c r="H90" s="4"/>
      <c r="I90" s="4"/>
      <c r="J90" s="4"/>
      <c r="K90" s="4">
        <f>IF(OR(F90="",J90&lt;&gt;"",OR(G90="Accepté",G90="Refusé",G90="Sans suite")),"",IF(H90="",F90+'Réglages'!$B$2,IF(I90="",H90+'Réglages'!$B$3,I90+'Réglages'!$B$4)))</f>
      </c>
      <c r="L90" s="2">
        <f>IF(K90="","",IF(K90&lt;TODAY(),"En retard",IF(K90=TODAY(),"Aujourd'hui","")))</f>
      </c>
      <c r="M90" s="2"/>
      <c r="N90" s="2"/>
      <c r="O90" s="2">
        <f>IF(OR(F90="",J90=""),"",J90-F90)</f>
      </c>
    </row>
    <row r="91" spans="1:15" x14ac:dyDescent="0.25">
      <c r="A91" s="2"/>
      <c r="B91" s="2"/>
      <c r="C91" s="2"/>
      <c r="D91" s="2"/>
      <c r="E91" s="3"/>
      <c r="F91" s="4"/>
      <c r="G91" s="2"/>
      <c r="H91" s="4"/>
      <c r="I91" s="4"/>
      <c r="J91" s="4"/>
      <c r="K91" s="4">
        <f>IF(OR(F91="",J91&lt;&gt;"",OR(G91="Accepté",G91="Refusé",G91="Sans suite")),"",IF(H91="",F91+'Réglages'!$B$2,IF(I91="",H91+'Réglages'!$B$3,I91+'Réglages'!$B$4)))</f>
      </c>
      <c r="L91" s="2">
        <f>IF(K91="","",IF(K91&lt;TODAY(),"En retard",IF(K91=TODAY(),"Aujourd'hui","")))</f>
      </c>
      <c r="M91" s="2"/>
      <c r="N91" s="2"/>
      <c r="O91" s="2">
        <f>IF(OR(F91="",J91=""),"",J91-F91)</f>
      </c>
    </row>
    <row r="92" spans="1:15" x14ac:dyDescent="0.25">
      <c r="A92" s="2"/>
      <c r="B92" s="2"/>
      <c r="C92" s="2"/>
      <c r="D92" s="2"/>
      <c r="E92" s="3"/>
      <c r="F92" s="4"/>
      <c r="G92" s="2"/>
      <c r="H92" s="4"/>
      <c r="I92" s="4"/>
      <c r="J92" s="4"/>
      <c r="K92" s="4">
        <f>IF(OR(F92="",J92&lt;&gt;"",OR(G92="Accepté",G92="Refusé",G92="Sans suite")),"",IF(H92="",F92+'Réglages'!$B$2,IF(I92="",H92+'Réglages'!$B$3,I92+'Réglages'!$B$4)))</f>
      </c>
      <c r="L92" s="2">
        <f>IF(K92="","",IF(K92&lt;TODAY(),"En retard",IF(K92=TODAY(),"Aujourd'hui","")))</f>
      </c>
      <c r="M92" s="2"/>
      <c r="N92" s="2"/>
      <c r="O92" s="2">
        <f>IF(OR(F92="",J92=""),"",J92-F92)</f>
      </c>
    </row>
    <row r="93" spans="1:15" x14ac:dyDescent="0.25">
      <c r="A93" s="2"/>
      <c r="B93" s="2"/>
      <c r="C93" s="2"/>
      <c r="D93" s="2"/>
      <c r="E93" s="3"/>
      <c r="F93" s="4"/>
      <c r="G93" s="2"/>
      <c r="H93" s="4"/>
      <c r="I93" s="4"/>
      <c r="J93" s="4"/>
      <c r="K93" s="4">
        <f>IF(OR(F93="",J93&lt;&gt;"",OR(G93="Accepté",G93="Refusé",G93="Sans suite")),"",IF(H93="",F93+'Réglages'!$B$2,IF(I93="",H93+'Réglages'!$B$3,I93+'Réglages'!$B$4)))</f>
      </c>
      <c r="L93" s="2">
        <f>IF(K93="","",IF(K93&lt;TODAY(),"En retard",IF(K93=TODAY(),"Aujourd'hui","")))</f>
      </c>
      <c r="M93" s="2"/>
      <c r="N93" s="2"/>
      <c r="O93" s="2">
        <f>IF(OR(F93="",J93=""),"",J93-F93)</f>
      </c>
    </row>
    <row r="94" spans="1:15" x14ac:dyDescent="0.25">
      <c r="A94" s="2"/>
      <c r="B94" s="2"/>
      <c r="C94" s="2"/>
      <c r="D94" s="2"/>
      <c r="E94" s="3"/>
      <c r="F94" s="4"/>
      <c r="G94" s="2"/>
      <c r="H94" s="4"/>
      <c r="I94" s="4"/>
      <c r="J94" s="4"/>
      <c r="K94" s="4">
        <f>IF(OR(F94="",J94&lt;&gt;"",OR(G94="Accepté",G94="Refusé",G94="Sans suite")),"",IF(H94="",F94+'Réglages'!$B$2,IF(I94="",H94+'Réglages'!$B$3,I94+'Réglages'!$B$4)))</f>
      </c>
      <c r="L94" s="2">
        <f>IF(K94="","",IF(K94&lt;TODAY(),"En retard",IF(K94=TODAY(),"Aujourd'hui","")))</f>
      </c>
      <c r="M94" s="2"/>
      <c r="N94" s="2"/>
      <c r="O94" s="2">
        <f>IF(OR(F94="",J94=""),"",J94-F94)</f>
      </c>
    </row>
    <row r="95" spans="1:15" x14ac:dyDescent="0.25">
      <c r="A95" s="2"/>
      <c r="B95" s="2"/>
      <c r="C95" s="2"/>
      <c r="D95" s="2"/>
      <c r="E95" s="3"/>
      <c r="F95" s="4"/>
      <c r="G95" s="2"/>
      <c r="H95" s="4"/>
      <c r="I95" s="4"/>
      <c r="J95" s="4"/>
      <c r="K95" s="4">
        <f>IF(OR(F95="",J95&lt;&gt;"",OR(G95="Accepté",G95="Refusé",G95="Sans suite")),"",IF(H95="",F95+'Réglages'!$B$2,IF(I95="",H95+'Réglages'!$B$3,I95+'Réglages'!$B$4)))</f>
      </c>
      <c r="L95" s="2">
        <f>IF(K95="","",IF(K95&lt;TODAY(),"En retard",IF(K95=TODAY(),"Aujourd'hui","")))</f>
      </c>
      <c r="M95" s="2"/>
      <c r="N95" s="2"/>
      <c r="O95" s="2">
        <f>IF(OR(F95="",J95=""),"",J95-F95)</f>
      </c>
    </row>
    <row r="96" spans="1:15" x14ac:dyDescent="0.25">
      <c r="A96" s="2"/>
      <c r="B96" s="2"/>
      <c r="C96" s="2"/>
      <c r="D96" s="2"/>
      <c r="E96" s="3"/>
      <c r="F96" s="4"/>
      <c r="G96" s="2"/>
      <c r="H96" s="4"/>
      <c r="I96" s="4"/>
      <c r="J96" s="4"/>
      <c r="K96" s="4">
        <f>IF(OR(F96="",J96&lt;&gt;"",OR(G96="Accepté",G96="Refusé",G96="Sans suite")),"",IF(H96="",F96+'Réglages'!$B$2,IF(I96="",H96+'Réglages'!$B$3,I96+'Réglages'!$B$4)))</f>
      </c>
      <c r="L96" s="2">
        <f>IF(K96="","",IF(K96&lt;TODAY(),"En retard",IF(K96=TODAY(),"Aujourd'hui","")))</f>
      </c>
      <c r="M96" s="2"/>
      <c r="N96" s="2"/>
      <c r="O96" s="2">
        <f>IF(OR(F96="",J96=""),"",J96-F96)</f>
      </c>
    </row>
    <row r="97" spans="1:15" x14ac:dyDescent="0.25">
      <c r="A97" s="2"/>
      <c r="B97" s="2"/>
      <c r="C97" s="2"/>
      <c r="D97" s="2"/>
      <c r="E97" s="3"/>
      <c r="F97" s="4"/>
      <c r="G97" s="2"/>
      <c r="H97" s="4"/>
      <c r="I97" s="4"/>
      <c r="J97" s="4"/>
      <c r="K97" s="4">
        <f>IF(OR(F97="",J97&lt;&gt;"",OR(G97="Accepté",G97="Refusé",G97="Sans suite")),"",IF(H97="",F97+'Réglages'!$B$2,IF(I97="",H97+'Réglages'!$B$3,I97+'Réglages'!$B$4)))</f>
      </c>
      <c r="L97" s="2">
        <f>IF(K97="","",IF(K97&lt;TODAY(),"En retard",IF(K97=TODAY(),"Aujourd'hui","")))</f>
      </c>
      <c r="M97" s="2"/>
      <c r="N97" s="2"/>
      <c r="O97" s="2">
        <f>IF(OR(F97="",J97=""),"",J97-F97)</f>
      </c>
    </row>
    <row r="98" spans="1:15" x14ac:dyDescent="0.25">
      <c r="A98" s="2"/>
      <c r="B98" s="2"/>
      <c r="C98" s="2"/>
      <c r="D98" s="2"/>
      <c r="E98" s="3"/>
      <c r="F98" s="4"/>
      <c r="G98" s="2"/>
      <c r="H98" s="4"/>
      <c r="I98" s="4"/>
      <c r="J98" s="4"/>
      <c r="K98" s="4">
        <f>IF(OR(F98="",J98&lt;&gt;"",OR(G98="Accepté",G98="Refusé",G98="Sans suite")),"",IF(H98="",F98+'Réglages'!$B$2,IF(I98="",H98+'Réglages'!$B$3,I98+'Réglages'!$B$4)))</f>
      </c>
      <c r="L98" s="2">
        <f>IF(K98="","",IF(K98&lt;TODAY(),"En retard",IF(K98=TODAY(),"Aujourd'hui","")))</f>
      </c>
      <c r="M98" s="2"/>
      <c r="N98" s="2"/>
      <c r="O98" s="2">
        <f>IF(OR(F98="",J98=""),"",J98-F98)</f>
      </c>
    </row>
    <row r="99" spans="1:15" x14ac:dyDescent="0.25">
      <c r="A99" s="2"/>
      <c r="B99" s="2"/>
      <c r="C99" s="2"/>
      <c r="D99" s="2"/>
      <c r="E99" s="3"/>
      <c r="F99" s="4"/>
      <c r="G99" s="2"/>
      <c r="H99" s="4"/>
      <c r="I99" s="4"/>
      <c r="J99" s="4"/>
      <c r="K99" s="4">
        <f>IF(OR(F99="",J99&lt;&gt;"",OR(G99="Accepté",G99="Refusé",G99="Sans suite")),"",IF(H99="",F99+'Réglages'!$B$2,IF(I99="",H99+'Réglages'!$B$3,I99+'Réglages'!$B$4)))</f>
      </c>
      <c r="L99" s="2">
        <f>IF(K99="","",IF(K99&lt;TODAY(),"En retard",IF(K99=TODAY(),"Aujourd'hui","")))</f>
      </c>
      <c r="M99" s="2"/>
      <c r="N99" s="2"/>
      <c r="O99" s="2">
        <f>IF(OR(F99="",J99=""),"",J99-F99)</f>
      </c>
    </row>
    <row r="100" spans="1:15" x14ac:dyDescent="0.25">
      <c r="A100" s="2"/>
      <c r="B100" s="2"/>
      <c r="C100" s="2"/>
      <c r="D100" s="2"/>
      <c r="E100" s="3"/>
      <c r="F100" s="4"/>
      <c r="G100" s="2"/>
      <c r="H100" s="4"/>
      <c r="I100" s="4"/>
      <c r="J100" s="4"/>
      <c r="K100" s="4">
        <f>IF(OR(F100="",J100&lt;&gt;"",OR(G100="Accepté",G100="Refusé",G100="Sans suite")),"",IF(H100="",F100+'Réglages'!$B$2,IF(I100="",H100+'Réglages'!$B$3,I100+'Réglages'!$B$4)))</f>
      </c>
      <c r="L100" s="2">
        <f>IF(K100="","",IF(K100&lt;TODAY(),"En retard",IF(K100=TODAY(),"Aujourd'hui","")))</f>
      </c>
      <c r="M100" s="2"/>
      <c r="N100" s="2"/>
      <c r="O100" s="2">
        <f>IF(OR(F100="",J100=""),"",J100-F100)</f>
      </c>
    </row>
    <row r="101" spans="1:15" x14ac:dyDescent="0.25">
      <c r="A101" s="2"/>
      <c r="B101" s="2"/>
      <c r="C101" s="2"/>
      <c r="D101" s="2"/>
      <c r="E101" s="3"/>
      <c r="F101" s="4"/>
      <c r="G101" s="2"/>
      <c r="H101" s="4"/>
      <c r="I101" s="4"/>
      <c r="J101" s="4"/>
      <c r="K101" s="4">
        <f>IF(OR(F101="",J101&lt;&gt;"",OR(G101="Accepté",G101="Refusé",G101="Sans suite")),"",IF(H101="",F101+'Réglages'!$B$2,IF(I101="",H101+'Réglages'!$B$3,I101+'Réglages'!$B$4)))</f>
      </c>
      <c r="L101" s="2">
        <f>IF(K101="","",IF(K101&lt;TODAY(),"En retard",IF(K101=TODAY(),"Aujourd'hui","")))</f>
      </c>
      <c r="M101" s="2"/>
      <c r="N101" s="2"/>
      <c r="O101" s="2">
        <f>IF(OR(F101="",J101=""),"",J101-F101)</f>
      </c>
    </row>
    <row r="102" spans="1:15" x14ac:dyDescent="0.25">
      <c r="A102" s="2"/>
      <c r="B102" s="2"/>
      <c r="C102" s="2"/>
      <c r="D102" s="2"/>
      <c r="E102" s="3"/>
      <c r="F102" s="4"/>
      <c r="G102" s="2"/>
      <c r="H102" s="4"/>
      <c r="I102" s="4"/>
      <c r="J102" s="4"/>
      <c r="K102" s="4">
        <f>IF(OR(F102="",J102&lt;&gt;"",OR(G102="Accepté",G102="Refusé",G102="Sans suite")),"",IF(H102="",F102+'Réglages'!$B$2,IF(I102="",H102+'Réglages'!$B$3,I102+'Réglages'!$B$4)))</f>
      </c>
      <c r="L102" s="2">
        <f>IF(K102="","",IF(K102&lt;TODAY(),"En retard",IF(K102=TODAY(),"Aujourd'hui","")))</f>
      </c>
      <c r="M102" s="2"/>
      <c r="N102" s="2"/>
      <c r="O102" s="2">
        <f>IF(OR(F102="",J102=""),"",J102-F102)</f>
      </c>
    </row>
    <row r="103" spans="1:15" x14ac:dyDescent="0.25">
      <c r="A103" s="2"/>
      <c r="B103" s="2"/>
      <c r="C103" s="2"/>
      <c r="D103" s="2"/>
      <c r="E103" s="3"/>
      <c r="F103" s="4"/>
      <c r="G103" s="2"/>
      <c r="H103" s="4"/>
      <c r="I103" s="4"/>
      <c r="J103" s="4"/>
      <c r="K103" s="4">
        <f>IF(OR(F103="",J103&lt;&gt;"",OR(G103="Accepté",G103="Refusé",G103="Sans suite")),"",IF(H103="",F103+'Réglages'!$B$2,IF(I103="",H103+'Réglages'!$B$3,I103+'Réglages'!$B$4)))</f>
      </c>
      <c r="L103" s="2">
        <f>IF(K103="","",IF(K103&lt;TODAY(),"En retard",IF(K103=TODAY(),"Aujourd'hui","")))</f>
      </c>
      <c r="M103" s="2"/>
      <c r="N103" s="2"/>
      <c r="O103" s="2">
        <f>IF(OR(F103="",J103=""),"",J103-F103)</f>
      </c>
    </row>
    <row r="104" spans="1:15" x14ac:dyDescent="0.25">
      <c r="A104" s="2"/>
      <c r="B104" s="2"/>
      <c r="C104" s="2"/>
      <c r="D104" s="2"/>
      <c r="E104" s="3"/>
      <c r="F104" s="4"/>
      <c r="G104" s="2"/>
      <c r="H104" s="4"/>
      <c r="I104" s="4"/>
      <c r="J104" s="4"/>
      <c r="K104" s="4">
        <f>IF(OR(F104="",J104&lt;&gt;"",OR(G104="Accepté",G104="Refusé",G104="Sans suite")),"",IF(H104="",F104+'Réglages'!$B$2,IF(I104="",H104+'Réglages'!$B$3,I104+'Réglages'!$B$4)))</f>
      </c>
      <c r="L104" s="2">
        <f>IF(K104="","",IF(K104&lt;TODAY(),"En retard",IF(K104=TODAY(),"Aujourd'hui","")))</f>
      </c>
      <c r="M104" s="2"/>
      <c r="N104" s="2"/>
      <c r="O104" s="2">
        <f>IF(OR(F104="",J104=""),"",J104-F104)</f>
      </c>
    </row>
    <row r="105" spans="1:15" x14ac:dyDescent="0.25">
      <c r="A105" s="2"/>
      <c r="B105" s="2"/>
      <c r="C105" s="2"/>
      <c r="D105" s="2"/>
      <c r="E105" s="3"/>
      <c r="F105" s="4"/>
      <c r="G105" s="2"/>
      <c r="H105" s="4"/>
      <c r="I105" s="4"/>
      <c r="J105" s="4"/>
      <c r="K105" s="4">
        <f>IF(OR(F105="",J105&lt;&gt;"",OR(G105="Accepté",G105="Refusé",G105="Sans suite")),"",IF(H105="",F105+'Réglages'!$B$2,IF(I105="",H105+'Réglages'!$B$3,I105+'Réglages'!$B$4)))</f>
      </c>
      <c r="L105" s="2">
        <f>IF(K105="","",IF(K105&lt;TODAY(),"En retard",IF(K105=TODAY(),"Aujourd'hui","")))</f>
      </c>
      <c r="M105" s="2"/>
      <c r="N105" s="2"/>
      <c r="O105" s="2">
        <f>IF(OR(F105="",J105=""),"",J105-F105)</f>
      </c>
    </row>
    <row r="106" spans="1:15" x14ac:dyDescent="0.25">
      <c r="A106" s="2"/>
      <c r="B106" s="2"/>
      <c r="C106" s="2"/>
      <c r="D106" s="2"/>
      <c r="E106" s="3"/>
      <c r="F106" s="4"/>
      <c r="G106" s="2"/>
      <c r="H106" s="4"/>
      <c r="I106" s="4"/>
      <c r="J106" s="4"/>
      <c r="K106" s="4">
        <f>IF(OR(F106="",J106&lt;&gt;"",OR(G106="Accepté",G106="Refusé",G106="Sans suite")),"",IF(H106="",F106+'Réglages'!$B$2,IF(I106="",H106+'Réglages'!$B$3,I106+'Réglages'!$B$4)))</f>
      </c>
      <c r="L106" s="2">
        <f>IF(K106="","",IF(K106&lt;TODAY(),"En retard",IF(K106=TODAY(),"Aujourd'hui","")))</f>
      </c>
      <c r="M106" s="2"/>
      <c r="N106" s="2"/>
      <c r="O106" s="2">
        <f>IF(OR(F106="",J106=""),"",J106-F106)</f>
      </c>
    </row>
    <row r="107" spans="1:15" x14ac:dyDescent="0.25">
      <c r="A107" s="2"/>
      <c r="B107" s="2"/>
      <c r="C107" s="2"/>
      <c r="D107" s="2"/>
      <c r="E107" s="3"/>
      <c r="F107" s="4"/>
      <c r="G107" s="2"/>
      <c r="H107" s="4"/>
      <c r="I107" s="4"/>
      <c r="J107" s="4"/>
      <c r="K107" s="4">
        <f>IF(OR(F107="",J107&lt;&gt;"",OR(G107="Accepté",G107="Refusé",G107="Sans suite")),"",IF(H107="",F107+'Réglages'!$B$2,IF(I107="",H107+'Réglages'!$B$3,I107+'Réglages'!$B$4)))</f>
      </c>
      <c r="L107" s="2">
        <f>IF(K107="","",IF(K107&lt;TODAY(),"En retard",IF(K107=TODAY(),"Aujourd'hui","")))</f>
      </c>
      <c r="M107" s="2"/>
      <c r="N107" s="2"/>
      <c r="O107" s="2">
        <f>IF(OR(F107="",J107=""),"",J107-F107)</f>
      </c>
    </row>
    <row r="108" spans="1:15" x14ac:dyDescent="0.25">
      <c r="A108" s="2"/>
      <c r="B108" s="2"/>
      <c r="C108" s="2"/>
      <c r="D108" s="2"/>
      <c r="E108" s="3"/>
      <c r="F108" s="4"/>
      <c r="G108" s="2"/>
      <c r="H108" s="4"/>
      <c r="I108" s="4"/>
      <c r="J108" s="4"/>
      <c r="K108" s="4">
        <f>IF(OR(F108="",J108&lt;&gt;"",OR(G108="Accepté",G108="Refusé",G108="Sans suite")),"",IF(H108="",F108+'Réglages'!$B$2,IF(I108="",H108+'Réglages'!$B$3,I108+'Réglages'!$B$4)))</f>
      </c>
      <c r="L108" s="2">
        <f>IF(K108="","",IF(K108&lt;TODAY(),"En retard",IF(K108=TODAY(),"Aujourd'hui","")))</f>
      </c>
      <c r="M108" s="2"/>
      <c r="N108" s="2"/>
      <c r="O108" s="2">
        <f>IF(OR(F108="",J108=""),"",J108-F108)</f>
      </c>
    </row>
    <row r="109" spans="1:15" x14ac:dyDescent="0.25">
      <c r="A109" s="2"/>
      <c r="B109" s="2"/>
      <c r="C109" s="2"/>
      <c r="D109" s="2"/>
      <c r="E109" s="3"/>
      <c r="F109" s="4"/>
      <c r="G109" s="2"/>
      <c r="H109" s="4"/>
      <c r="I109" s="4"/>
      <c r="J109" s="4"/>
      <c r="K109" s="4">
        <f>IF(OR(F109="",J109&lt;&gt;"",OR(G109="Accepté",G109="Refusé",G109="Sans suite")),"",IF(H109="",F109+'Réglages'!$B$2,IF(I109="",H109+'Réglages'!$B$3,I109+'Réglages'!$B$4)))</f>
      </c>
      <c r="L109" s="2">
        <f>IF(K109="","",IF(K109&lt;TODAY(),"En retard",IF(K109=TODAY(),"Aujourd'hui","")))</f>
      </c>
      <c r="M109" s="2"/>
      <c r="N109" s="2"/>
      <c r="O109" s="2">
        <f>IF(OR(F109="",J109=""),"",J109-F109)</f>
      </c>
    </row>
    <row r="110" spans="1:15" x14ac:dyDescent="0.25">
      <c r="A110" s="2"/>
      <c r="B110" s="2"/>
      <c r="C110" s="2"/>
      <c r="D110" s="2"/>
      <c r="E110" s="3"/>
      <c r="F110" s="4"/>
      <c r="G110" s="2"/>
      <c r="H110" s="4"/>
      <c r="I110" s="4"/>
      <c r="J110" s="4"/>
      <c r="K110" s="4">
        <f>IF(OR(F110="",J110&lt;&gt;"",OR(G110="Accepté",G110="Refusé",G110="Sans suite")),"",IF(H110="",F110+'Réglages'!$B$2,IF(I110="",H110+'Réglages'!$B$3,I110+'Réglages'!$B$4)))</f>
      </c>
      <c r="L110" s="2">
        <f>IF(K110="","",IF(K110&lt;TODAY(),"En retard",IF(K110=TODAY(),"Aujourd'hui","")))</f>
      </c>
      <c r="M110" s="2"/>
      <c r="N110" s="2"/>
      <c r="O110" s="2">
        <f>IF(OR(F110="",J110=""),"",J110-F110)</f>
      </c>
    </row>
    <row r="111" spans="1:15" x14ac:dyDescent="0.25">
      <c r="A111" s="2"/>
      <c r="B111" s="2"/>
      <c r="C111" s="2"/>
      <c r="D111" s="2"/>
      <c r="E111" s="3"/>
      <c r="F111" s="4"/>
      <c r="G111" s="2"/>
      <c r="H111" s="4"/>
      <c r="I111" s="4"/>
      <c r="J111" s="4"/>
      <c r="K111" s="4">
        <f>IF(OR(F111="",J111&lt;&gt;"",OR(G111="Accepté",G111="Refusé",G111="Sans suite")),"",IF(H111="",F111+'Réglages'!$B$2,IF(I111="",H111+'Réglages'!$B$3,I111+'Réglages'!$B$4)))</f>
      </c>
      <c r="L111" s="2">
        <f>IF(K111="","",IF(K111&lt;TODAY(),"En retard",IF(K111=TODAY(),"Aujourd'hui","")))</f>
      </c>
      <c r="M111" s="2"/>
      <c r="N111" s="2"/>
      <c r="O111" s="2">
        <f>IF(OR(F111="",J111=""),"",J111-F111)</f>
      </c>
    </row>
    <row r="112" spans="1:15" x14ac:dyDescent="0.25">
      <c r="A112" s="2"/>
      <c r="B112" s="2"/>
      <c r="C112" s="2"/>
      <c r="D112" s="2"/>
      <c r="E112" s="3"/>
      <c r="F112" s="4"/>
      <c r="G112" s="2"/>
      <c r="H112" s="4"/>
      <c r="I112" s="4"/>
      <c r="J112" s="4"/>
      <c r="K112" s="4">
        <f>IF(OR(F112="",J112&lt;&gt;"",OR(G112="Accepté",G112="Refusé",G112="Sans suite")),"",IF(H112="",F112+'Réglages'!$B$2,IF(I112="",H112+'Réglages'!$B$3,I112+'Réglages'!$B$4)))</f>
      </c>
      <c r="L112" s="2">
        <f>IF(K112="","",IF(K112&lt;TODAY(),"En retard",IF(K112=TODAY(),"Aujourd'hui","")))</f>
      </c>
      <c r="M112" s="2"/>
      <c r="N112" s="2"/>
      <c r="O112" s="2">
        <f>IF(OR(F112="",J112=""),"",J112-F112)</f>
      </c>
    </row>
    <row r="113" spans="1:15" x14ac:dyDescent="0.25">
      <c r="A113" s="2"/>
      <c r="B113" s="2"/>
      <c r="C113" s="2"/>
      <c r="D113" s="2"/>
      <c r="E113" s="3"/>
      <c r="F113" s="4"/>
      <c r="G113" s="2"/>
      <c r="H113" s="4"/>
      <c r="I113" s="4"/>
      <c r="J113" s="4"/>
      <c r="K113" s="4">
        <f>IF(OR(F113="",J113&lt;&gt;"",OR(G113="Accepté",G113="Refusé",G113="Sans suite")),"",IF(H113="",F113+'Réglages'!$B$2,IF(I113="",H113+'Réglages'!$B$3,I113+'Réglages'!$B$4)))</f>
      </c>
      <c r="L113" s="2">
        <f>IF(K113="","",IF(K113&lt;TODAY(),"En retard",IF(K113=TODAY(),"Aujourd'hui","")))</f>
      </c>
      <c r="M113" s="2"/>
      <c r="N113" s="2"/>
      <c r="O113" s="2">
        <f>IF(OR(F113="",J113=""),"",J113-F113)</f>
      </c>
    </row>
    <row r="114" spans="1:15" x14ac:dyDescent="0.25">
      <c r="A114" s="2"/>
      <c r="B114" s="2"/>
      <c r="C114" s="2"/>
      <c r="D114" s="2"/>
      <c r="E114" s="3"/>
      <c r="F114" s="4"/>
      <c r="G114" s="2"/>
      <c r="H114" s="4"/>
      <c r="I114" s="4"/>
      <c r="J114" s="4"/>
      <c r="K114" s="4">
        <f>IF(OR(F114="",J114&lt;&gt;"",OR(G114="Accepté",G114="Refusé",G114="Sans suite")),"",IF(H114="",F114+'Réglages'!$B$2,IF(I114="",H114+'Réglages'!$B$3,I114+'Réglages'!$B$4)))</f>
      </c>
      <c r="L114" s="2">
        <f>IF(K114="","",IF(K114&lt;TODAY(),"En retard",IF(K114=TODAY(),"Aujourd'hui","")))</f>
      </c>
      <c r="M114" s="2"/>
      <c r="N114" s="2"/>
      <c r="O114" s="2">
        <f>IF(OR(F114="",J114=""),"",J114-F114)</f>
      </c>
    </row>
    <row r="115" spans="1:15" x14ac:dyDescent="0.25">
      <c r="A115" s="2"/>
      <c r="B115" s="2"/>
      <c r="C115" s="2"/>
      <c r="D115" s="2"/>
      <c r="E115" s="3"/>
      <c r="F115" s="4"/>
      <c r="G115" s="2"/>
      <c r="H115" s="4"/>
      <c r="I115" s="4"/>
      <c r="J115" s="4"/>
      <c r="K115" s="4">
        <f>IF(OR(F115="",J115&lt;&gt;"",OR(G115="Accepté",G115="Refusé",G115="Sans suite")),"",IF(H115="",F115+'Réglages'!$B$2,IF(I115="",H115+'Réglages'!$B$3,I115+'Réglages'!$B$4)))</f>
      </c>
      <c r="L115" s="2">
        <f>IF(K115="","",IF(K115&lt;TODAY(),"En retard",IF(K115=TODAY(),"Aujourd'hui","")))</f>
      </c>
      <c r="M115" s="2"/>
      <c r="N115" s="2"/>
      <c r="O115" s="2">
        <f>IF(OR(F115="",J115=""),"",J115-F115)</f>
      </c>
    </row>
    <row r="116" spans="1:15" x14ac:dyDescent="0.25">
      <c r="A116" s="2"/>
      <c r="B116" s="2"/>
      <c r="C116" s="2"/>
      <c r="D116" s="2"/>
      <c r="E116" s="3"/>
      <c r="F116" s="4"/>
      <c r="G116" s="2"/>
      <c r="H116" s="4"/>
      <c r="I116" s="4"/>
      <c r="J116" s="4"/>
      <c r="K116" s="4">
        <f>IF(OR(F116="",J116&lt;&gt;"",OR(G116="Accepté",G116="Refusé",G116="Sans suite")),"",IF(H116="",F116+'Réglages'!$B$2,IF(I116="",H116+'Réglages'!$B$3,I116+'Réglages'!$B$4)))</f>
      </c>
      <c r="L116" s="2">
        <f>IF(K116="","",IF(K116&lt;TODAY(),"En retard",IF(K116=TODAY(),"Aujourd'hui","")))</f>
      </c>
      <c r="M116" s="2"/>
      <c r="N116" s="2"/>
      <c r="O116" s="2">
        <f>IF(OR(F116="",J116=""),"",J116-F116)</f>
      </c>
    </row>
    <row r="117" spans="1:15" x14ac:dyDescent="0.25">
      <c r="A117" s="2"/>
      <c r="B117" s="2"/>
      <c r="C117" s="2"/>
      <c r="D117" s="2"/>
      <c r="E117" s="3"/>
      <c r="F117" s="4"/>
      <c r="G117" s="2"/>
      <c r="H117" s="4"/>
      <c r="I117" s="4"/>
      <c r="J117" s="4"/>
      <c r="K117" s="4">
        <f>IF(OR(F117="",J117&lt;&gt;"",OR(G117="Accepté",G117="Refusé",G117="Sans suite")),"",IF(H117="",F117+'Réglages'!$B$2,IF(I117="",H117+'Réglages'!$B$3,I117+'Réglages'!$B$4)))</f>
      </c>
      <c r="L117" s="2">
        <f>IF(K117="","",IF(K117&lt;TODAY(),"En retard",IF(K117=TODAY(),"Aujourd'hui","")))</f>
      </c>
      <c r="M117" s="2"/>
      <c r="N117" s="2"/>
      <c r="O117" s="2">
        <f>IF(OR(F117="",J117=""),"",J117-F117)</f>
      </c>
    </row>
    <row r="118" spans="1:15" x14ac:dyDescent="0.25">
      <c r="A118" s="2"/>
      <c r="B118" s="2"/>
      <c r="C118" s="2"/>
      <c r="D118" s="2"/>
      <c r="E118" s="3"/>
      <c r="F118" s="4"/>
      <c r="G118" s="2"/>
      <c r="H118" s="4"/>
      <c r="I118" s="4"/>
      <c r="J118" s="4"/>
      <c r="K118" s="4">
        <f>IF(OR(F118="",J118&lt;&gt;"",OR(G118="Accepté",G118="Refusé",G118="Sans suite")),"",IF(H118="",F118+'Réglages'!$B$2,IF(I118="",H118+'Réglages'!$B$3,I118+'Réglages'!$B$4)))</f>
      </c>
      <c r="L118" s="2">
        <f>IF(K118="","",IF(K118&lt;TODAY(),"En retard",IF(K118=TODAY(),"Aujourd'hui","")))</f>
      </c>
      <c r="M118" s="2"/>
      <c r="N118" s="2"/>
      <c r="O118" s="2">
        <f>IF(OR(F118="",J118=""),"",J118-F118)</f>
      </c>
    </row>
    <row r="119" spans="1:15" x14ac:dyDescent="0.25">
      <c r="A119" s="2"/>
      <c r="B119" s="2"/>
      <c r="C119" s="2"/>
      <c r="D119" s="2"/>
      <c r="E119" s="3"/>
      <c r="F119" s="4"/>
      <c r="G119" s="2"/>
      <c r="H119" s="4"/>
      <c r="I119" s="4"/>
      <c r="J119" s="4"/>
      <c r="K119" s="4">
        <f>IF(OR(F119="",J119&lt;&gt;"",OR(G119="Accepté",G119="Refusé",G119="Sans suite")),"",IF(H119="",F119+'Réglages'!$B$2,IF(I119="",H119+'Réglages'!$B$3,I119+'Réglages'!$B$4)))</f>
      </c>
      <c r="L119" s="2">
        <f>IF(K119="","",IF(K119&lt;TODAY(),"En retard",IF(K119=TODAY(),"Aujourd'hui","")))</f>
      </c>
      <c r="M119" s="2"/>
      <c r="N119" s="2"/>
      <c r="O119" s="2">
        <f>IF(OR(F119="",J119=""),"",J119-F119)</f>
      </c>
    </row>
    <row r="120" spans="1:15" x14ac:dyDescent="0.25">
      <c r="A120" s="2"/>
      <c r="B120" s="2"/>
      <c r="C120" s="2"/>
      <c r="D120" s="2"/>
      <c r="E120" s="3"/>
      <c r="F120" s="4"/>
      <c r="G120" s="2"/>
      <c r="H120" s="4"/>
      <c r="I120" s="4"/>
      <c r="J120" s="4"/>
      <c r="K120" s="4">
        <f>IF(OR(F120="",J120&lt;&gt;"",OR(G120="Accepté",G120="Refusé",G120="Sans suite")),"",IF(H120="",F120+'Réglages'!$B$2,IF(I120="",H120+'Réglages'!$B$3,I120+'Réglages'!$B$4)))</f>
      </c>
      <c r="L120" s="2">
        <f>IF(K120="","",IF(K120&lt;TODAY(),"En retard",IF(K120=TODAY(),"Aujourd'hui","")))</f>
      </c>
      <c r="M120" s="2"/>
      <c r="N120" s="2"/>
      <c r="O120" s="2">
        <f>IF(OR(F120="",J120=""),"",J120-F120)</f>
      </c>
    </row>
    <row r="121" spans="1:15" x14ac:dyDescent="0.25">
      <c r="A121" s="2"/>
      <c r="B121" s="2"/>
      <c r="C121" s="2"/>
      <c r="D121" s="2"/>
      <c r="E121" s="3"/>
      <c r="F121" s="4"/>
      <c r="G121" s="2"/>
      <c r="H121" s="4"/>
      <c r="I121" s="4"/>
      <c r="J121" s="4"/>
      <c r="K121" s="4">
        <f>IF(OR(F121="",J121&lt;&gt;"",OR(G121="Accepté",G121="Refusé",G121="Sans suite")),"",IF(H121="",F121+'Réglages'!$B$2,IF(I121="",H121+'Réglages'!$B$3,I121+'Réglages'!$B$4)))</f>
      </c>
      <c r="L121" s="2">
        <f>IF(K121="","",IF(K121&lt;TODAY(),"En retard",IF(K121=TODAY(),"Aujourd'hui","")))</f>
      </c>
      <c r="M121" s="2"/>
      <c r="N121" s="2"/>
      <c r="O121" s="2">
        <f>IF(OR(F121="",J121=""),"",J121-F121)</f>
      </c>
    </row>
    <row r="122" spans="1:15" x14ac:dyDescent="0.25">
      <c r="A122" s="2"/>
      <c r="B122" s="2"/>
      <c r="C122" s="2"/>
      <c r="D122" s="2"/>
      <c r="E122" s="3"/>
      <c r="F122" s="4"/>
      <c r="G122" s="2"/>
      <c r="H122" s="4"/>
      <c r="I122" s="4"/>
      <c r="J122" s="4"/>
      <c r="K122" s="4">
        <f>IF(OR(F122="",J122&lt;&gt;"",OR(G122="Accepté",G122="Refusé",G122="Sans suite")),"",IF(H122="",F122+'Réglages'!$B$2,IF(I122="",H122+'Réglages'!$B$3,I122+'Réglages'!$B$4)))</f>
      </c>
      <c r="L122" s="2">
        <f>IF(K122="","",IF(K122&lt;TODAY(),"En retard",IF(K122=TODAY(),"Aujourd'hui","")))</f>
      </c>
      <c r="M122" s="2"/>
      <c r="N122" s="2"/>
      <c r="O122" s="2">
        <f>IF(OR(F122="",J122=""),"",J122-F122)</f>
      </c>
    </row>
    <row r="123" spans="1:15" x14ac:dyDescent="0.25">
      <c r="A123" s="2"/>
      <c r="B123" s="2"/>
      <c r="C123" s="2"/>
      <c r="D123" s="2"/>
      <c r="E123" s="3"/>
      <c r="F123" s="4"/>
      <c r="G123" s="2"/>
      <c r="H123" s="4"/>
      <c r="I123" s="4"/>
      <c r="J123" s="4"/>
      <c r="K123" s="4">
        <f>IF(OR(F123="",J123&lt;&gt;"",OR(G123="Accepté",G123="Refusé",G123="Sans suite")),"",IF(H123="",F123+'Réglages'!$B$2,IF(I123="",H123+'Réglages'!$B$3,I123+'Réglages'!$B$4)))</f>
      </c>
      <c r="L123" s="2">
        <f>IF(K123="","",IF(K123&lt;TODAY(),"En retard",IF(K123=TODAY(),"Aujourd'hui","")))</f>
      </c>
      <c r="M123" s="2"/>
      <c r="N123" s="2"/>
      <c r="O123" s="2">
        <f>IF(OR(F123="",J123=""),"",J123-F123)</f>
      </c>
    </row>
    <row r="124" spans="1:15" x14ac:dyDescent="0.25">
      <c r="A124" s="2"/>
      <c r="B124" s="2"/>
      <c r="C124" s="2"/>
      <c r="D124" s="2"/>
      <c r="E124" s="3"/>
      <c r="F124" s="4"/>
      <c r="G124" s="2"/>
      <c r="H124" s="4"/>
      <c r="I124" s="4"/>
      <c r="J124" s="4"/>
      <c r="K124" s="4">
        <f>IF(OR(F124="",J124&lt;&gt;"",OR(G124="Accepté",G124="Refusé",G124="Sans suite")),"",IF(H124="",F124+'Réglages'!$B$2,IF(I124="",H124+'Réglages'!$B$3,I124+'Réglages'!$B$4)))</f>
      </c>
      <c r="L124" s="2">
        <f>IF(K124="","",IF(K124&lt;TODAY(),"En retard",IF(K124=TODAY(),"Aujourd'hui","")))</f>
      </c>
      <c r="M124" s="2"/>
      <c r="N124" s="2"/>
      <c r="O124" s="2">
        <f>IF(OR(F124="",J124=""),"",J124-F124)</f>
      </c>
    </row>
    <row r="125" spans="1:15" x14ac:dyDescent="0.25">
      <c r="A125" s="2"/>
      <c r="B125" s="2"/>
      <c r="C125" s="2"/>
      <c r="D125" s="2"/>
      <c r="E125" s="3"/>
      <c r="F125" s="4"/>
      <c r="G125" s="2"/>
      <c r="H125" s="4"/>
      <c r="I125" s="4"/>
      <c r="J125" s="4"/>
      <c r="K125" s="4">
        <f>IF(OR(F125="",J125&lt;&gt;"",OR(G125="Accepté",G125="Refusé",G125="Sans suite")),"",IF(H125="",F125+'Réglages'!$B$2,IF(I125="",H125+'Réglages'!$B$3,I125+'Réglages'!$B$4)))</f>
      </c>
      <c r="L125" s="2">
        <f>IF(K125="","",IF(K125&lt;TODAY(),"En retard",IF(K125=TODAY(),"Aujourd'hui","")))</f>
      </c>
      <c r="M125" s="2"/>
      <c r="N125" s="2"/>
      <c r="O125" s="2">
        <f>IF(OR(F125="",J125=""),"",J125-F125)</f>
      </c>
    </row>
    <row r="126" spans="1:15" x14ac:dyDescent="0.25">
      <c r="A126" s="2"/>
      <c r="B126" s="2"/>
      <c r="C126" s="2"/>
      <c r="D126" s="2"/>
      <c r="E126" s="3"/>
      <c r="F126" s="4"/>
      <c r="G126" s="2"/>
      <c r="H126" s="4"/>
      <c r="I126" s="4"/>
      <c r="J126" s="4"/>
      <c r="K126" s="4">
        <f>IF(OR(F126="",J126&lt;&gt;"",OR(G126="Accepté",G126="Refusé",G126="Sans suite")),"",IF(H126="",F126+'Réglages'!$B$2,IF(I126="",H126+'Réglages'!$B$3,I126+'Réglages'!$B$4)))</f>
      </c>
      <c r="L126" s="2">
        <f>IF(K126="","",IF(K126&lt;TODAY(),"En retard",IF(K126=TODAY(),"Aujourd'hui","")))</f>
      </c>
      <c r="M126" s="2"/>
      <c r="N126" s="2"/>
      <c r="O126" s="2">
        <f>IF(OR(F126="",J126=""),"",J126-F126)</f>
      </c>
    </row>
    <row r="127" spans="1:15" x14ac:dyDescent="0.25">
      <c r="A127" s="2"/>
      <c r="B127" s="2"/>
      <c r="C127" s="2"/>
      <c r="D127" s="2"/>
      <c r="E127" s="3"/>
      <c r="F127" s="4"/>
      <c r="G127" s="2"/>
      <c r="H127" s="4"/>
      <c r="I127" s="4"/>
      <c r="J127" s="4"/>
      <c r="K127" s="4">
        <f>IF(OR(F127="",J127&lt;&gt;"",OR(G127="Accepté",G127="Refusé",G127="Sans suite")),"",IF(H127="",F127+'Réglages'!$B$2,IF(I127="",H127+'Réglages'!$B$3,I127+'Réglages'!$B$4)))</f>
      </c>
      <c r="L127" s="2">
        <f>IF(K127="","",IF(K127&lt;TODAY(),"En retard",IF(K127=TODAY(),"Aujourd'hui","")))</f>
      </c>
      <c r="M127" s="2"/>
      <c r="N127" s="2"/>
      <c r="O127" s="2">
        <f>IF(OR(F127="",J127=""),"",J127-F127)</f>
      </c>
    </row>
    <row r="128" spans="1:15" x14ac:dyDescent="0.25">
      <c r="A128" s="2"/>
      <c r="B128" s="2"/>
      <c r="C128" s="2"/>
      <c r="D128" s="2"/>
      <c r="E128" s="3"/>
      <c r="F128" s="4"/>
      <c r="G128" s="2"/>
      <c r="H128" s="4"/>
      <c r="I128" s="4"/>
      <c r="J128" s="4"/>
      <c r="K128" s="4">
        <f>IF(OR(F128="",J128&lt;&gt;"",OR(G128="Accepté",G128="Refusé",G128="Sans suite")),"",IF(H128="",F128+'Réglages'!$B$2,IF(I128="",H128+'Réglages'!$B$3,I128+'Réglages'!$B$4)))</f>
      </c>
      <c r="L128" s="2">
        <f>IF(K128="","",IF(K128&lt;TODAY(),"En retard",IF(K128=TODAY(),"Aujourd'hui","")))</f>
      </c>
      <c r="M128" s="2"/>
      <c r="N128" s="2"/>
      <c r="O128" s="2">
        <f>IF(OR(F128="",J128=""),"",J128-F128)</f>
      </c>
    </row>
    <row r="129" spans="1:15" x14ac:dyDescent="0.25">
      <c r="A129" s="2"/>
      <c r="B129" s="2"/>
      <c r="C129" s="2"/>
      <c r="D129" s="2"/>
      <c r="E129" s="3"/>
      <c r="F129" s="4"/>
      <c r="G129" s="2"/>
      <c r="H129" s="4"/>
      <c r="I129" s="4"/>
      <c r="J129" s="4"/>
      <c r="K129" s="4">
        <f>IF(OR(F129="",J129&lt;&gt;"",OR(G129="Accepté",G129="Refusé",G129="Sans suite")),"",IF(H129="",F129+'Réglages'!$B$2,IF(I129="",H129+'Réglages'!$B$3,I129+'Réglages'!$B$4)))</f>
      </c>
      <c r="L129" s="2">
        <f>IF(K129="","",IF(K129&lt;TODAY(),"En retard",IF(K129=TODAY(),"Aujourd'hui","")))</f>
      </c>
      <c r="M129" s="2"/>
      <c r="N129" s="2"/>
      <c r="O129" s="2">
        <f>IF(OR(F129="",J129=""),"",J129-F129)</f>
      </c>
    </row>
    <row r="130" spans="1:15" x14ac:dyDescent="0.25">
      <c r="A130" s="2"/>
      <c r="B130" s="2"/>
      <c r="C130" s="2"/>
      <c r="D130" s="2"/>
      <c r="E130" s="3"/>
      <c r="F130" s="4"/>
      <c r="G130" s="2"/>
      <c r="H130" s="4"/>
      <c r="I130" s="4"/>
      <c r="J130" s="4"/>
      <c r="K130" s="4">
        <f>IF(OR(F130="",J130&lt;&gt;"",OR(G130="Accepté",G130="Refusé",G130="Sans suite")),"",IF(H130="",F130+'Réglages'!$B$2,IF(I130="",H130+'Réglages'!$B$3,I130+'Réglages'!$B$4)))</f>
      </c>
      <c r="L130" s="2">
        <f>IF(K130="","",IF(K130&lt;TODAY(),"En retard",IF(K130=TODAY(),"Aujourd'hui","")))</f>
      </c>
      <c r="M130" s="2"/>
      <c r="N130" s="2"/>
      <c r="O130" s="2">
        <f>IF(OR(F130="",J130=""),"",J130-F130)</f>
      </c>
    </row>
    <row r="131" spans="1:15" x14ac:dyDescent="0.25">
      <c r="A131" s="2"/>
      <c r="B131" s="2"/>
      <c r="C131" s="2"/>
      <c r="D131" s="2"/>
      <c r="E131" s="3"/>
      <c r="F131" s="4"/>
      <c r="G131" s="2"/>
      <c r="H131" s="4"/>
      <c r="I131" s="4"/>
      <c r="J131" s="4"/>
      <c r="K131" s="4">
        <f>IF(OR(F131="",J131&lt;&gt;"",OR(G131="Accepté",G131="Refusé",G131="Sans suite")),"",IF(H131="",F131+'Réglages'!$B$2,IF(I131="",H131+'Réglages'!$B$3,I131+'Réglages'!$B$4)))</f>
      </c>
      <c r="L131" s="2">
        <f>IF(K131="","",IF(K131&lt;TODAY(),"En retard",IF(K131=TODAY(),"Aujourd'hui","")))</f>
      </c>
      <c r="M131" s="2"/>
      <c r="N131" s="2"/>
      <c r="O131" s="2">
        <f>IF(OR(F131="",J131=""),"",J131-F131)</f>
      </c>
    </row>
    <row r="132" spans="1:15" x14ac:dyDescent="0.25">
      <c r="A132" s="2"/>
      <c r="B132" s="2"/>
      <c r="C132" s="2"/>
      <c r="D132" s="2"/>
      <c r="E132" s="3"/>
      <c r="F132" s="4"/>
      <c r="G132" s="2"/>
      <c r="H132" s="4"/>
      <c r="I132" s="4"/>
      <c r="J132" s="4"/>
      <c r="K132" s="4">
        <f>IF(OR(F132="",J132&lt;&gt;"",OR(G132="Accepté",G132="Refusé",G132="Sans suite")),"",IF(H132="",F132+'Réglages'!$B$2,IF(I132="",H132+'Réglages'!$B$3,I132+'Réglages'!$B$4)))</f>
      </c>
      <c r="L132" s="2">
        <f>IF(K132="","",IF(K132&lt;TODAY(),"En retard",IF(K132=TODAY(),"Aujourd'hui","")))</f>
      </c>
      <c r="M132" s="2"/>
      <c r="N132" s="2"/>
      <c r="O132" s="2">
        <f>IF(OR(F132="",J132=""),"",J132-F132)</f>
      </c>
    </row>
    <row r="133" spans="1:15" x14ac:dyDescent="0.25">
      <c r="A133" s="2"/>
      <c r="B133" s="2"/>
      <c r="C133" s="2"/>
      <c r="D133" s="2"/>
      <c r="E133" s="3"/>
      <c r="F133" s="4"/>
      <c r="G133" s="2"/>
      <c r="H133" s="4"/>
      <c r="I133" s="4"/>
      <c r="J133" s="4"/>
      <c r="K133" s="4">
        <f>IF(OR(F133="",J133&lt;&gt;"",OR(G133="Accepté",G133="Refusé",G133="Sans suite")),"",IF(H133="",F133+'Réglages'!$B$2,IF(I133="",H133+'Réglages'!$B$3,I133+'Réglages'!$B$4)))</f>
      </c>
      <c r="L133" s="2">
        <f>IF(K133="","",IF(K133&lt;TODAY(),"En retard",IF(K133=TODAY(),"Aujourd'hui","")))</f>
      </c>
      <c r="M133" s="2"/>
      <c r="N133" s="2"/>
      <c r="O133" s="2">
        <f>IF(OR(F133="",J133=""),"",J133-F133)</f>
      </c>
    </row>
    <row r="134" spans="1:15" x14ac:dyDescent="0.25">
      <c r="A134" s="2"/>
      <c r="B134" s="2"/>
      <c r="C134" s="2"/>
      <c r="D134" s="2"/>
      <c r="E134" s="3"/>
      <c r="F134" s="4"/>
      <c r="G134" s="2"/>
      <c r="H134" s="4"/>
      <c r="I134" s="4"/>
      <c r="J134" s="4"/>
      <c r="K134" s="4">
        <f>IF(OR(F134="",J134&lt;&gt;"",OR(G134="Accepté",G134="Refusé",G134="Sans suite")),"",IF(H134="",F134+'Réglages'!$B$2,IF(I134="",H134+'Réglages'!$B$3,I134+'Réglages'!$B$4)))</f>
      </c>
      <c r="L134" s="2">
        <f>IF(K134="","",IF(K134&lt;TODAY(),"En retard",IF(K134=TODAY(),"Aujourd'hui","")))</f>
      </c>
      <c r="M134" s="2"/>
      <c r="N134" s="2"/>
      <c r="O134" s="2">
        <f>IF(OR(F134="",J134=""),"",J134-F134)</f>
      </c>
    </row>
    <row r="135" spans="1:15" x14ac:dyDescent="0.25">
      <c r="A135" s="2"/>
      <c r="B135" s="2"/>
      <c r="C135" s="2"/>
      <c r="D135" s="2"/>
      <c r="E135" s="3"/>
      <c r="F135" s="4"/>
      <c r="G135" s="2"/>
      <c r="H135" s="4"/>
      <c r="I135" s="4"/>
      <c r="J135" s="4"/>
      <c r="K135" s="4">
        <f>IF(OR(F135="",J135&lt;&gt;"",OR(G135="Accepté",G135="Refusé",G135="Sans suite")),"",IF(H135="",F135+'Réglages'!$B$2,IF(I135="",H135+'Réglages'!$B$3,I135+'Réglages'!$B$4)))</f>
      </c>
      <c r="L135" s="2">
        <f>IF(K135="","",IF(K135&lt;TODAY(),"En retard",IF(K135=TODAY(),"Aujourd'hui","")))</f>
      </c>
      <c r="M135" s="2"/>
      <c r="N135" s="2"/>
      <c r="O135" s="2">
        <f>IF(OR(F135="",J135=""),"",J135-F135)</f>
      </c>
    </row>
    <row r="136" spans="1:15" x14ac:dyDescent="0.25">
      <c r="A136" s="2"/>
      <c r="B136" s="2"/>
      <c r="C136" s="2"/>
      <c r="D136" s="2"/>
      <c r="E136" s="3"/>
      <c r="F136" s="4"/>
      <c r="G136" s="2"/>
      <c r="H136" s="4"/>
      <c r="I136" s="4"/>
      <c r="J136" s="4"/>
      <c r="K136" s="4">
        <f>IF(OR(F136="",J136&lt;&gt;"",OR(G136="Accepté",G136="Refusé",G136="Sans suite")),"",IF(H136="",F136+'Réglages'!$B$2,IF(I136="",H136+'Réglages'!$B$3,I136+'Réglages'!$B$4)))</f>
      </c>
      <c r="L136" s="2">
        <f>IF(K136="","",IF(K136&lt;TODAY(),"En retard",IF(K136=TODAY(),"Aujourd'hui","")))</f>
      </c>
      <c r="M136" s="2"/>
      <c r="N136" s="2"/>
      <c r="O136" s="2">
        <f>IF(OR(F136="",J136=""),"",J136-F136)</f>
      </c>
    </row>
    <row r="137" spans="1:15" x14ac:dyDescent="0.25">
      <c r="A137" s="2"/>
      <c r="B137" s="2"/>
      <c r="C137" s="2"/>
      <c r="D137" s="2"/>
      <c r="E137" s="3"/>
      <c r="F137" s="4"/>
      <c r="G137" s="2"/>
      <c r="H137" s="4"/>
      <c r="I137" s="4"/>
      <c r="J137" s="4"/>
      <c r="K137" s="4">
        <f>IF(OR(F137="",J137&lt;&gt;"",OR(G137="Accepté",G137="Refusé",G137="Sans suite")),"",IF(H137="",F137+'Réglages'!$B$2,IF(I137="",H137+'Réglages'!$B$3,I137+'Réglages'!$B$4)))</f>
      </c>
      <c r="L137" s="2">
        <f>IF(K137="","",IF(K137&lt;TODAY(),"En retard",IF(K137=TODAY(),"Aujourd'hui","")))</f>
      </c>
      <c r="M137" s="2"/>
      <c r="N137" s="2"/>
      <c r="O137" s="2">
        <f>IF(OR(F137="",J137=""),"",J137-F137)</f>
      </c>
    </row>
    <row r="138" spans="1:15" x14ac:dyDescent="0.25">
      <c r="A138" s="2"/>
      <c r="B138" s="2"/>
      <c r="C138" s="2"/>
      <c r="D138" s="2"/>
      <c r="E138" s="3"/>
      <c r="F138" s="4"/>
      <c r="G138" s="2"/>
      <c r="H138" s="4"/>
      <c r="I138" s="4"/>
      <c r="J138" s="4"/>
      <c r="K138" s="4">
        <f>IF(OR(F138="",J138&lt;&gt;"",OR(G138="Accepté",G138="Refusé",G138="Sans suite")),"",IF(H138="",F138+'Réglages'!$B$2,IF(I138="",H138+'Réglages'!$B$3,I138+'Réglages'!$B$4)))</f>
      </c>
      <c r="L138" s="2">
        <f>IF(K138="","",IF(K138&lt;TODAY(),"En retard",IF(K138=TODAY(),"Aujourd'hui","")))</f>
      </c>
      <c r="M138" s="2"/>
      <c r="N138" s="2"/>
      <c r="O138" s="2">
        <f>IF(OR(F138="",J138=""),"",J138-F138)</f>
      </c>
    </row>
    <row r="139" spans="1:15" x14ac:dyDescent="0.25">
      <c r="A139" s="2"/>
      <c r="B139" s="2"/>
      <c r="C139" s="2"/>
      <c r="D139" s="2"/>
      <c r="E139" s="3"/>
      <c r="F139" s="4"/>
      <c r="G139" s="2"/>
      <c r="H139" s="4"/>
      <c r="I139" s="4"/>
      <c r="J139" s="4"/>
      <c r="K139" s="4">
        <f>IF(OR(F139="",J139&lt;&gt;"",OR(G139="Accepté",G139="Refusé",G139="Sans suite")),"",IF(H139="",F139+'Réglages'!$B$2,IF(I139="",H139+'Réglages'!$B$3,I139+'Réglages'!$B$4)))</f>
      </c>
      <c r="L139" s="2">
        <f>IF(K139="","",IF(K139&lt;TODAY(),"En retard",IF(K139=TODAY(),"Aujourd'hui","")))</f>
      </c>
      <c r="M139" s="2"/>
      <c r="N139" s="2"/>
      <c r="O139" s="2">
        <f>IF(OR(F139="",J139=""),"",J139-F139)</f>
      </c>
    </row>
    <row r="140" spans="1:15" x14ac:dyDescent="0.25">
      <c r="A140" s="2"/>
      <c r="B140" s="2"/>
      <c r="C140" s="2"/>
      <c r="D140" s="2"/>
      <c r="E140" s="3"/>
      <c r="F140" s="4"/>
      <c r="G140" s="2"/>
      <c r="H140" s="4"/>
      <c r="I140" s="4"/>
      <c r="J140" s="4"/>
      <c r="K140" s="4">
        <f>IF(OR(F140="",J140&lt;&gt;"",OR(G140="Accepté",G140="Refusé",G140="Sans suite")),"",IF(H140="",F140+'Réglages'!$B$2,IF(I140="",H140+'Réglages'!$B$3,I140+'Réglages'!$B$4)))</f>
      </c>
      <c r="L140" s="2">
        <f>IF(K140="","",IF(K140&lt;TODAY(),"En retard",IF(K140=TODAY(),"Aujourd'hui","")))</f>
      </c>
      <c r="M140" s="2"/>
      <c r="N140" s="2"/>
      <c r="O140" s="2">
        <f>IF(OR(F140="",J140=""),"",J140-F140)</f>
      </c>
    </row>
    <row r="141" spans="1:15" x14ac:dyDescent="0.25">
      <c r="A141" s="2"/>
      <c r="B141" s="2"/>
      <c r="C141" s="2"/>
      <c r="D141" s="2"/>
      <c r="E141" s="3"/>
      <c r="F141" s="4"/>
      <c r="G141" s="2"/>
      <c r="H141" s="4"/>
      <c r="I141" s="4"/>
      <c r="J141" s="4"/>
      <c r="K141" s="4">
        <f>IF(OR(F141="",J141&lt;&gt;"",OR(G141="Accepté",G141="Refusé",G141="Sans suite")),"",IF(H141="",F141+'Réglages'!$B$2,IF(I141="",H141+'Réglages'!$B$3,I141+'Réglages'!$B$4)))</f>
      </c>
      <c r="L141" s="2">
        <f>IF(K141="","",IF(K141&lt;TODAY(),"En retard",IF(K141=TODAY(),"Aujourd'hui","")))</f>
      </c>
      <c r="M141" s="2"/>
      <c r="N141" s="2"/>
      <c r="O141" s="2">
        <f>IF(OR(F141="",J141=""),"",J141-F141)</f>
      </c>
    </row>
    <row r="142" spans="1:15" x14ac:dyDescent="0.25">
      <c r="A142" s="2"/>
      <c r="B142" s="2"/>
      <c r="C142" s="2"/>
      <c r="D142" s="2"/>
      <c r="E142" s="3"/>
      <c r="F142" s="4"/>
      <c r="G142" s="2"/>
      <c r="H142" s="4"/>
      <c r="I142" s="4"/>
      <c r="J142" s="4"/>
      <c r="K142" s="4">
        <f>IF(OR(F142="",J142&lt;&gt;"",OR(G142="Accepté",G142="Refusé",G142="Sans suite")),"",IF(H142="",F142+'Réglages'!$B$2,IF(I142="",H142+'Réglages'!$B$3,I142+'Réglages'!$B$4)))</f>
      </c>
      <c r="L142" s="2">
        <f>IF(K142="","",IF(K142&lt;TODAY(),"En retard",IF(K142=TODAY(),"Aujourd'hui","")))</f>
      </c>
      <c r="M142" s="2"/>
      <c r="N142" s="2"/>
      <c r="O142" s="2">
        <f>IF(OR(F142="",J142=""),"",J142-F142)</f>
      </c>
    </row>
    <row r="143" spans="1:15" x14ac:dyDescent="0.25">
      <c r="A143" s="2"/>
      <c r="B143" s="2"/>
      <c r="C143" s="2"/>
      <c r="D143" s="2"/>
      <c r="E143" s="3"/>
      <c r="F143" s="4"/>
      <c r="G143" s="2"/>
      <c r="H143" s="4"/>
      <c r="I143" s="4"/>
      <c r="J143" s="4"/>
      <c r="K143" s="4">
        <f>IF(OR(F143="",J143&lt;&gt;"",OR(G143="Accepté",G143="Refusé",G143="Sans suite")),"",IF(H143="",F143+'Réglages'!$B$2,IF(I143="",H143+'Réglages'!$B$3,I143+'Réglages'!$B$4)))</f>
      </c>
      <c r="L143" s="2">
        <f>IF(K143="","",IF(K143&lt;TODAY(),"En retard",IF(K143=TODAY(),"Aujourd'hui","")))</f>
      </c>
      <c r="M143" s="2"/>
      <c r="N143" s="2"/>
      <c r="O143" s="2">
        <f>IF(OR(F143="",J143=""),"",J143-F143)</f>
      </c>
    </row>
    <row r="144" spans="1:15" x14ac:dyDescent="0.25">
      <c r="A144" s="2"/>
      <c r="B144" s="2"/>
      <c r="C144" s="2"/>
      <c r="D144" s="2"/>
      <c r="E144" s="3"/>
      <c r="F144" s="4"/>
      <c r="G144" s="2"/>
      <c r="H144" s="4"/>
      <c r="I144" s="4"/>
      <c r="J144" s="4"/>
      <c r="K144" s="4">
        <f>IF(OR(F144="",J144&lt;&gt;"",OR(G144="Accepté",G144="Refusé",G144="Sans suite")),"",IF(H144="",F144+'Réglages'!$B$2,IF(I144="",H144+'Réglages'!$B$3,I144+'Réglages'!$B$4)))</f>
      </c>
      <c r="L144" s="2">
        <f>IF(K144="","",IF(K144&lt;TODAY(),"En retard",IF(K144=TODAY(),"Aujourd'hui","")))</f>
      </c>
      <c r="M144" s="2"/>
      <c r="N144" s="2"/>
      <c r="O144" s="2">
        <f>IF(OR(F144="",J144=""),"",J144-F144)</f>
      </c>
    </row>
    <row r="145" spans="1:15" x14ac:dyDescent="0.25">
      <c r="A145" s="2"/>
      <c r="B145" s="2"/>
      <c r="C145" s="2"/>
      <c r="D145" s="2"/>
      <c r="E145" s="3"/>
      <c r="F145" s="4"/>
      <c r="G145" s="2"/>
      <c r="H145" s="4"/>
      <c r="I145" s="4"/>
      <c r="J145" s="4"/>
      <c r="K145" s="4">
        <f>IF(OR(F145="",J145&lt;&gt;"",OR(G145="Accepté",G145="Refusé",G145="Sans suite")),"",IF(H145="",F145+'Réglages'!$B$2,IF(I145="",H145+'Réglages'!$B$3,I145+'Réglages'!$B$4)))</f>
      </c>
      <c r="L145" s="2">
        <f>IF(K145="","",IF(K145&lt;TODAY(),"En retard",IF(K145=TODAY(),"Aujourd'hui","")))</f>
      </c>
      <c r="M145" s="2"/>
      <c r="N145" s="2"/>
      <c r="O145" s="2">
        <f>IF(OR(F145="",J145=""),"",J145-F145)</f>
      </c>
    </row>
    <row r="146" spans="1:15" x14ac:dyDescent="0.25">
      <c r="A146" s="2"/>
      <c r="B146" s="2"/>
      <c r="C146" s="2"/>
      <c r="D146" s="2"/>
      <c r="E146" s="3"/>
      <c r="F146" s="4"/>
      <c r="G146" s="2"/>
      <c r="H146" s="4"/>
      <c r="I146" s="4"/>
      <c r="J146" s="4"/>
      <c r="K146" s="4">
        <f>IF(OR(F146="",J146&lt;&gt;"",OR(G146="Accepté",G146="Refusé",G146="Sans suite")),"",IF(H146="",F146+'Réglages'!$B$2,IF(I146="",H146+'Réglages'!$B$3,I146+'Réglages'!$B$4)))</f>
      </c>
      <c r="L146" s="2">
        <f>IF(K146="","",IF(K146&lt;TODAY(),"En retard",IF(K146=TODAY(),"Aujourd'hui","")))</f>
      </c>
      <c r="M146" s="2"/>
      <c r="N146" s="2"/>
      <c r="O146" s="2">
        <f>IF(OR(F146="",J146=""),"",J146-F146)</f>
      </c>
    </row>
    <row r="147" spans="1:15" x14ac:dyDescent="0.25">
      <c r="A147" s="2"/>
      <c r="B147" s="2"/>
      <c r="C147" s="2"/>
      <c r="D147" s="2"/>
      <c r="E147" s="3"/>
      <c r="F147" s="4"/>
      <c r="G147" s="2"/>
      <c r="H147" s="4"/>
      <c r="I147" s="4"/>
      <c r="J147" s="4"/>
      <c r="K147" s="4">
        <f>IF(OR(F147="",J147&lt;&gt;"",OR(G147="Accepté",G147="Refusé",G147="Sans suite")),"",IF(H147="",F147+'Réglages'!$B$2,IF(I147="",H147+'Réglages'!$B$3,I147+'Réglages'!$B$4)))</f>
      </c>
      <c r="L147" s="2">
        <f>IF(K147="","",IF(K147&lt;TODAY(),"En retard",IF(K147=TODAY(),"Aujourd'hui","")))</f>
      </c>
      <c r="M147" s="2"/>
      <c r="N147" s="2"/>
      <c r="O147" s="2">
        <f>IF(OR(F147="",J147=""),"",J147-F147)</f>
      </c>
    </row>
    <row r="148" spans="1:15" x14ac:dyDescent="0.25">
      <c r="A148" s="2"/>
      <c r="B148" s="2"/>
      <c r="C148" s="2"/>
      <c r="D148" s="2"/>
      <c r="E148" s="3"/>
      <c r="F148" s="4"/>
      <c r="G148" s="2"/>
      <c r="H148" s="4"/>
      <c r="I148" s="4"/>
      <c r="J148" s="4"/>
      <c r="K148" s="4">
        <f>IF(OR(F148="",J148&lt;&gt;"",OR(G148="Accepté",G148="Refusé",G148="Sans suite")),"",IF(H148="",F148+'Réglages'!$B$2,IF(I148="",H148+'Réglages'!$B$3,I148+'Réglages'!$B$4)))</f>
      </c>
      <c r="L148" s="2">
        <f>IF(K148="","",IF(K148&lt;TODAY(),"En retard",IF(K148=TODAY(),"Aujourd'hui","")))</f>
      </c>
      <c r="M148" s="2"/>
      <c r="N148" s="2"/>
      <c r="O148" s="2">
        <f>IF(OR(F148="",J148=""),"",J148-F148)</f>
      </c>
    </row>
    <row r="149" spans="1:15" x14ac:dyDescent="0.25">
      <c r="A149" s="2"/>
      <c r="B149" s="2"/>
      <c r="C149" s="2"/>
      <c r="D149" s="2"/>
      <c r="E149" s="3"/>
      <c r="F149" s="4"/>
      <c r="G149" s="2"/>
      <c r="H149" s="4"/>
      <c r="I149" s="4"/>
      <c r="J149" s="4"/>
      <c r="K149" s="4">
        <f>IF(OR(F149="",J149&lt;&gt;"",OR(G149="Accepté",G149="Refusé",G149="Sans suite")),"",IF(H149="",F149+'Réglages'!$B$2,IF(I149="",H149+'Réglages'!$B$3,I149+'Réglages'!$B$4)))</f>
      </c>
      <c r="L149" s="2">
        <f>IF(K149="","",IF(K149&lt;TODAY(),"En retard",IF(K149=TODAY(),"Aujourd'hui","")))</f>
      </c>
      <c r="M149" s="2"/>
      <c r="N149" s="2"/>
      <c r="O149" s="2">
        <f>IF(OR(F149="",J149=""),"",J149-F149)</f>
      </c>
    </row>
    <row r="150" spans="1:15" x14ac:dyDescent="0.25">
      <c r="A150" s="2"/>
      <c r="B150" s="2"/>
      <c r="C150" s="2"/>
      <c r="D150" s="2"/>
      <c r="E150" s="3"/>
      <c r="F150" s="4"/>
      <c r="G150" s="2"/>
      <c r="H150" s="4"/>
      <c r="I150" s="4"/>
      <c r="J150" s="4"/>
      <c r="K150" s="4">
        <f>IF(OR(F150="",J150&lt;&gt;"",OR(G150="Accepté",G150="Refusé",G150="Sans suite")),"",IF(H150="",F150+'Réglages'!$B$2,IF(I150="",H150+'Réglages'!$B$3,I150+'Réglages'!$B$4)))</f>
      </c>
      <c r="L150" s="2">
        <f>IF(K150="","",IF(K150&lt;TODAY(),"En retard",IF(K150=TODAY(),"Aujourd'hui","")))</f>
      </c>
      <c r="M150" s="2"/>
      <c r="N150" s="2"/>
      <c r="O150" s="2">
        <f>IF(OR(F150="",J150=""),"",J150-F150)</f>
      </c>
    </row>
    <row r="151" spans="1:15" x14ac:dyDescent="0.25">
      <c r="A151" s="2"/>
      <c r="B151" s="2"/>
      <c r="C151" s="2"/>
      <c r="D151" s="2"/>
      <c r="E151" s="3"/>
      <c r="F151" s="4"/>
      <c r="G151" s="2"/>
      <c r="H151" s="4"/>
      <c r="I151" s="4"/>
      <c r="J151" s="4"/>
      <c r="K151" s="4">
        <f>IF(OR(F151="",J151&lt;&gt;"",OR(G151="Accepté",G151="Refusé",G151="Sans suite")),"",IF(H151="",F151+'Réglages'!$B$2,IF(I151="",H151+'Réglages'!$B$3,I151+'Réglages'!$B$4)))</f>
      </c>
      <c r="L151" s="2">
        <f>IF(K151="","",IF(K151&lt;TODAY(),"En retard",IF(K151=TODAY(),"Aujourd'hui","")))</f>
      </c>
      <c r="M151" s="2"/>
      <c r="N151" s="2"/>
      <c r="O151" s="2">
        <f>IF(OR(F151="",J151=""),"",J151-F151)</f>
      </c>
    </row>
    <row r="152" spans="1:15" x14ac:dyDescent="0.25">
      <c r="A152" s="2"/>
      <c r="B152" s="2"/>
      <c r="C152" s="2"/>
      <c r="D152" s="2"/>
      <c r="E152" s="3"/>
      <c r="F152" s="4"/>
      <c r="G152" s="2"/>
      <c r="H152" s="4"/>
      <c r="I152" s="4"/>
      <c r="J152" s="4"/>
      <c r="K152" s="4">
        <f>IF(OR(F152="",J152&lt;&gt;"",OR(G152="Accepté",G152="Refusé",G152="Sans suite")),"",IF(H152="",F152+'Réglages'!$B$2,IF(I152="",H152+'Réglages'!$B$3,I152+'Réglages'!$B$4)))</f>
      </c>
      <c r="L152" s="2">
        <f>IF(K152="","",IF(K152&lt;TODAY(),"En retard",IF(K152=TODAY(),"Aujourd'hui","")))</f>
      </c>
      <c r="M152" s="2"/>
      <c r="N152" s="2"/>
      <c r="O152" s="2">
        <f>IF(OR(F152="",J152=""),"",J152-F152)</f>
      </c>
    </row>
    <row r="153" spans="1:15" x14ac:dyDescent="0.25">
      <c r="A153" s="2"/>
      <c r="B153" s="2"/>
      <c r="C153" s="2"/>
      <c r="D153" s="2"/>
      <c r="E153" s="3"/>
      <c r="F153" s="4"/>
      <c r="G153" s="2"/>
      <c r="H153" s="4"/>
      <c r="I153" s="4"/>
      <c r="J153" s="4"/>
      <c r="K153" s="4">
        <f>IF(OR(F153="",J153&lt;&gt;"",OR(G153="Accepté",G153="Refusé",G153="Sans suite")),"",IF(H153="",F153+'Réglages'!$B$2,IF(I153="",H153+'Réglages'!$B$3,I153+'Réglages'!$B$4)))</f>
      </c>
      <c r="L153" s="2">
        <f>IF(K153="","",IF(K153&lt;TODAY(),"En retard",IF(K153=TODAY(),"Aujourd'hui","")))</f>
      </c>
      <c r="M153" s="2"/>
      <c r="N153" s="2"/>
      <c r="O153" s="2">
        <f>IF(OR(F153="",J153=""),"",J153-F153)</f>
      </c>
    </row>
    <row r="154" spans="1:15" x14ac:dyDescent="0.25">
      <c r="A154" s="2"/>
      <c r="B154" s="2"/>
      <c r="C154" s="2"/>
      <c r="D154" s="2"/>
      <c r="E154" s="3"/>
      <c r="F154" s="4"/>
      <c r="G154" s="2"/>
      <c r="H154" s="4"/>
      <c r="I154" s="4"/>
      <c r="J154" s="4"/>
      <c r="K154" s="4">
        <f>IF(OR(F154="",J154&lt;&gt;"",OR(G154="Accepté",G154="Refusé",G154="Sans suite")),"",IF(H154="",F154+'Réglages'!$B$2,IF(I154="",H154+'Réglages'!$B$3,I154+'Réglages'!$B$4)))</f>
      </c>
      <c r="L154" s="2">
        <f>IF(K154="","",IF(K154&lt;TODAY(),"En retard",IF(K154=TODAY(),"Aujourd'hui","")))</f>
      </c>
      <c r="M154" s="2"/>
      <c r="N154" s="2"/>
      <c r="O154" s="2">
        <f>IF(OR(F154="",J154=""),"",J154-F154)</f>
      </c>
    </row>
    <row r="155" spans="1:15" x14ac:dyDescent="0.25">
      <c r="A155" s="2"/>
      <c r="B155" s="2"/>
      <c r="C155" s="2"/>
      <c r="D155" s="2"/>
      <c r="E155" s="3"/>
      <c r="F155" s="4"/>
      <c r="G155" s="2"/>
      <c r="H155" s="4"/>
      <c r="I155" s="4"/>
      <c r="J155" s="4"/>
      <c r="K155" s="4">
        <f>IF(OR(F155="",J155&lt;&gt;"",OR(G155="Accepté",G155="Refusé",G155="Sans suite")),"",IF(H155="",F155+'Réglages'!$B$2,IF(I155="",H155+'Réglages'!$B$3,I155+'Réglages'!$B$4)))</f>
      </c>
      <c r="L155" s="2">
        <f>IF(K155="","",IF(K155&lt;TODAY(),"En retard",IF(K155=TODAY(),"Aujourd'hui","")))</f>
      </c>
      <c r="M155" s="2"/>
      <c r="N155" s="2"/>
      <c r="O155" s="2">
        <f>IF(OR(F155="",J155=""),"",J155-F155)</f>
      </c>
    </row>
    <row r="156" spans="1:15" x14ac:dyDescent="0.25">
      <c r="A156" s="2"/>
      <c r="B156" s="2"/>
      <c r="C156" s="2"/>
      <c r="D156" s="2"/>
      <c r="E156" s="3"/>
      <c r="F156" s="4"/>
      <c r="G156" s="2"/>
      <c r="H156" s="4"/>
      <c r="I156" s="4"/>
      <c r="J156" s="4"/>
      <c r="K156" s="4">
        <f>IF(OR(F156="",J156&lt;&gt;"",OR(G156="Accepté",G156="Refusé",G156="Sans suite")),"",IF(H156="",F156+'Réglages'!$B$2,IF(I156="",H156+'Réglages'!$B$3,I156+'Réglages'!$B$4)))</f>
      </c>
      <c r="L156" s="2">
        <f>IF(K156="","",IF(K156&lt;TODAY(),"En retard",IF(K156=TODAY(),"Aujourd'hui","")))</f>
      </c>
      <c r="M156" s="2"/>
      <c r="N156" s="2"/>
      <c r="O156" s="2">
        <f>IF(OR(F156="",J156=""),"",J156-F156)</f>
      </c>
    </row>
    <row r="157" spans="1:15" x14ac:dyDescent="0.25">
      <c r="A157" s="2"/>
      <c r="B157" s="2"/>
      <c r="C157" s="2"/>
      <c r="D157" s="2"/>
      <c r="E157" s="3"/>
      <c r="F157" s="4"/>
      <c r="G157" s="2"/>
      <c r="H157" s="4"/>
      <c r="I157" s="4"/>
      <c r="J157" s="4"/>
      <c r="K157" s="4">
        <f>IF(OR(F157="",J157&lt;&gt;"",OR(G157="Accepté",G157="Refusé",G157="Sans suite")),"",IF(H157="",F157+'Réglages'!$B$2,IF(I157="",H157+'Réglages'!$B$3,I157+'Réglages'!$B$4)))</f>
      </c>
      <c r="L157" s="2">
        <f>IF(K157="","",IF(K157&lt;TODAY(),"En retard",IF(K157=TODAY(),"Aujourd'hui","")))</f>
      </c>
      <c r="M157" s="2"/>
      <c r="N157" s="2"/>
      <c r="O157" s="2">
        <f>IF(OR(F157="",J157=""),"",J157-F157)</f>
      </c>
    </row>
    <row r="158" spans="1:15" x14ac:dyDescent="0.25">
      <c r="A158" s="2"/>
      <c r="B158" s="2"/>
      <c r="C158" s="2"/>
      <c r="D158" s="2"/>
      <c r="E158" s="3"/>
      <c r="F158" s="4"/>
      <c r="G158" s="2"/>
      <c r="H158" s="4"/>
      <c r="I158" s="4"/>
      <c r="J158" s="4"/>
      <c r="K158" s="4">
        <f>IF(OR(F158="",J158&lt;&gt;"",OR(G158="Accepté",G158="Refusé",G158="Sans suite")),"",IF(H158="",F158+'Réglages'!$B$2,IF(I158="",H158+'Réglages'!$B$3,I158+'Réglages'!$B$4)))</f>
      </c>
      <c r="L158" s="2">
        <f>IF(K158="","",IF(K158&lt;TODAY(),"En retard",IF(K158=TODAY(),"Aujourd'hui","")))</f>
      </c>
      <c r="M158" s="2"/>
      <c r="N158" s="2"/>
      <c r="O158" s="2">
        <f>IF(OR(F158="",J158=""),"",J158-F158)</f>
      </c>
    </row>
    <row r="159" spans="1:15" x14ac:dyDescent="0.25">
      <c r="A159" s="2"/>
      <c r="B159" s="2"/>
      <c r="C159" s="2"/>
      <c r="D159" s="2"/>
      <c r="E159" s="3"/>
      <c r="F159" s="4"/>
      <c r="G159" s="2"/>
      <c r="H159" s="4"/>
      <c r="I159" s="4"/>
      <c r="J159" s="4"/>
      <c r="K159" s="4">
        <f>IF(OR(F159="",J159&lt;&gt;"",OR(G159="Accepté",G159="Refusé",G159="Sans suite")),"",IF(H159="",F159+'Réglages'!$B$2,IF(I159="",H159+'Réglages'!$B$3,I159+'Réglages'!$B$4)))</f>
      </c>
      <c r="L159" s="2">
        <f>IF(K159="","",IF(K159&lt;TODAY(),"En retard",IF(K159=TODAY(),"Aujourd'hui","")))</f>
      </c>
      <c r="M159" s="2"/>
      <c r="N159" s="2"/>
      <c r="O159" s="2">
        <f>IF(OR(F159="",J159=""),"",J159-F159)</f>
      </c>
    </row>
    <row r="160" spans="1:15" x14ac:dyDescent="0.25">
      <c r="A160" s="2"/>
      <c r="B160" s="2"/>
      <c r="C160" s="2"/>
      <c r="D160" s="2"/>
      <c r="E160" s="3"/>
      <c r="F160" s="4"/>
      <c r="G160" s="2"/>
      <c r="H160" s="4"/>
      <c r="I160" s="4"/>
      <c r="J160" s="4"/>
      <c r="K160" s="4">
        <f>IF(OR(F160="",J160&lt;&gt;"",OR(G160="Accepté",G160="Refusé",G160="Sans suite")),"",IF(H160="",F160+'Réglages'!$B$2,IF(I160="",H160+'Réglages'!$B$3,I160+'Réglages'!$B$4)))</f>
      </c>
      <c r="L160" s="2">
        <f>IF(K160="","",IF(K160&lt;TODAY(),"En retard",IF(K160=TODAY(),"Aujourd'hui","")))</f>
      </c>
      <c r="M160" s="2"/>
      <c r="N160" s="2"/>
      <c r="O160" s="2">
        <f>IF(OR(F160="",J160=""),"",J160-F160)</f>
      </c>
    </row>
    <row r="161" spans="1:15" x14ac:dyDescent="0.25">
      <c r="A161" s="2"/>
      <c r="B161" s="2"/>
      <c r="C161" s="2"/>
      <c r="D161" s="2"/>
      <c r="E161" s="3"/>
      <c r="F161" s="4"/>
      <c r="G161" s="2"/>
      <c r="H161" s="4"/>
      <c r="I161" s="4"/>
      <c r="J161" s="4"/>
      <c r="K161" s="4">
        <f>IF(OR(F161="",J161&lt;&gt;"",OR(G161="Accepté",G161="Refusé",G161="Sans suite")),"",IF(H161="",F161+'Réglages'!$B$2,IF(I161="",H161+'Réglages'!$B$3,I161+'Réglages'!$B$4)))</f>
      </c>
      <c r="L161" s="2">
        <f>IF(K161="","",IF(K161&lt;TODAY(),"En retard",IF(K161=TODAY(),"Aujourd'hui","")))</f>
      </c>
      <c r="M161" s="2"/>
      <c r="N161" s="2"/>
      <c r="O161" s="2">
        <f>IF(OR(F161="",J161=""),"",J161-F161)</f>
      </c>
    </row>
    <row r="162" spans="1:15" x14ac:dyDescent="0.25">
      <c r="A162" s="2"/>
      <c r="B162" s="2"/>
      <c r="C162" s="2"/>
      <c r="D162" s="2"/>
      <c r="E162" s="3"/>
      <c r="F162" s="4"/>
      <c r="G162" s="2"/>
      <c r="H162" s="4"/>
      <c r="I162" s="4"/>
      <c r="J162" s="4"/>
      <c r="K162" s="4">
        <f>IF(OR(F162="",J162&lt;&gt;"",OR(G162="Accepté",G162="Refusé",G162="Sans suite")),"",IF(H162="",F162+'Réglages'!$B$2,IF(I162="",H162+'Réglages'!$B$3,I162+'Réglages'!$B$4)))</f>
      </c>
      <c r="L162" s="2">
        <f>IF(K162="","",IF(K162&lt;TODAY(),"En retard",IF(K162=TODAY(),"Aujourd'hui","")))</f>
      </c>
      <c r="M162" s="2"/>
      <c r="N162" s="2"/>
      <c r="O162" s="2">
        <f>IF(OR(F162="",J162=""),"",J162-F162)</f>
      </c>
    </row>
    <row r="163" spans="1:15" x14ac:dyDescent="0.25">
      <c r="A163" s="2"/>
      <c r="B163" s="2"/>
      <c r="C163" s="2"/>
      <c r="D163" s="2"/>
      <c r="E163" s="3"/>
      <c r="F163" s="4"/>
      <c r="G163" s="2"/>
      <c r="H163" s="4"/>
      <c r="I163" s="4"/>
      <c r="J163" s="4"/>
      <c r="K163" s="4">
        <f>IF(OR(F163="",J163&lt;&gt;"",OR(G163="Accepté",G163="Refusé",G163="Sans suite")),"",IF(H163="",F163+'Réglages'!$B$2,IF(I163="",H163+'Réglages'!$B$3,I163+'Réglages'!$B$4)))</f>
      </c>
      <c r="L163" s="2">
        <f>IF(K163="","",IF(K163&lt;TODAY(),"En retard",IF(K163=TODAY(),"Aujourd'hui","")))</f>
      </c>
      <c r="M163" s="2"/>
      <c r="N163" s="2"/>
      <c r="O163" s="2">
        <f>IF(OR(F163="",J163=""),"",J163-F163)</f>
      </c>
    </row>
    <row r="164" spans="1:15" x14ac:dyDescent="0.25">
      <c r="A164" s="2"/>
      <c r="B164" s="2"/>
      <c r="C164" s="2"/>
      <c r="D164" s="2"/>
      <c r="E164" s="3"/>
      <c r="F164" s="4"/>
      <c r="G164" s="2"/>
      <c r="H164" s="4"/>
      <c r="I164" s="4"/>
      <c r="J164" s="4"/>
      <c r="K164" s="4">
        <f>IF(OR(F164="",J164&lt;&gt;"",OR(G164="Accepté",G164="Refusé",G164="Sans suite")),"",IF(H164="",F164+'Réglages'!$B$2,IF(I164="",H164+'Réglages'!$B$3,I164+'Réglages'!$B$4)))</f>
      </c>
      <c r="L164" s="2">
        <f>IF(K164="","",IF(K164&lt;TODAY(),"En retard",IF(K164=TODAY(),"Aujourd'hui","")))</f>
      </c>
      <c r="M164" s="2"/>
      <c r="N164" s="2"/>
      <c r="O164" s="2">
        <f>IF(OR(F164="",J164=""),"",J164-F164)</f>
      </c>
    </row>
    <row r="165" spans="1:15" x14ac:dyDescent="0.25">
      <c r="A165" s="2"/>
      <c r="B165" s="2"/>
      <c r="C165" s="2"/>
      <c r="D165" s="2"/>
      <c r="E165" s="3"/>
      <c r="F165" s="4"/>
      <c r="G165" s="2"/>
      <c r="H165" s="4"/>
      <c r="I165" s="4"/>
      <c r="J165" s="4"/>
      <c r="K165" s="4">
        <f>IF(OR(F165="",J165&lt;&gt;"",OR(G165="Accepté",G165="Refusé",G165="Sans suite")),"",IF(H165="",F165+'Réglages'!$B$2,IF(I165="",H165+'Réglages'!$B$3,I165+'Réglages'!$B$4)))</f>
      </c>
      <c r="L165" s="2">
        <f>IF(K165="","",IF(K165&lt;TODAY(),"En retard",IF(K165=TODAY(),"Aujourd'hui","")))</f>
      </c>
      <c r="M165" s="2"/>
      <c r="N165" s="2"/>
      <c r="O165" s="2">
        <f>IF(OR(F165="",J165=""),"",J165-F165)</f>
      </c>
    </row>
    <row r="166" spans="1:15" x14ac:dyDescent="0.25">
      <c r="A166" s="2"/>
      <c r="B166" s="2"/>
      <c r="C166" s="2"/>
      <c r="D166" s="2"/>
      <c r="E166" s="3"/>
      <c r="F166" s="4"/>
      <c r="G166" s="2"/>
      <c r="H166" s="4"/>
      <c r="I166" s="4"/>
      <c r="J166" s="4"/>
      <c r="K166" s="4">
        <f>IF(OR(F166="",J166&lt;&gt;"",OR(G166="Accepté",G166="Refusé",G166="Sans suite")),"",IF(H166="",F166+'Réglages'!$B$2,IF(I166="",H166+'Réglages'!$B$3,I166+'Réglages'!$B$4)))</f>
      </c>
      <c r="L166" s="2">
        <f>IF(K166="","",IF(K166&lt;TODAY(),"En retard",IF(K166=TODAY(),"Aujourd'hui","")))</f>
      </c>
      <c r="M166" s="2"/>
      <c r="N166" s="2"/>
      <c r="O166" s="2">
        <f>IF(OR(F166="",J166=""),"",J166-F166)</f>
      </c>
    </row>
    <row r="167" spans="1:15" x14ac:dyDescent="0.25">
      <c r="A167" s="2"/>
      <c r="B167" s="2"/>
      <c r="C167" s="2"/>
      <c r="D167" s="2"/>
      <c r="E167" s="3"/>
      <c r="F167" s="4"/>
      <c r="G167" s="2"/>
      <c r="H167" s="4"/>
      <c r="I167" s="4"/>
      <c r="J167" s="4"/>
      <c r="K167" s="4">
        <f>IF(OR(F167="",J167&lt;&gt;"",OR(G167="Accepté",G167="Refusé",G167="Sans suite")),"",IF(H167="",F167+'Réglages'!$B$2,IF(I167="",H167+'Réglages'!$B$3,I167+'Réglages'!$B$4)))</f>
      </c>
      <c r="L167" s="2">
        <f>IF(K167="","",IF(K167&lt;TODAY(),"En retard",IF(K167=TODAY(),"Aujourd'hui","")))</f>
      </c>
      <c r="M167" s="2"/>
      <c r="N167" s="2"/>
      <c r="O167" s="2">
        <f>IF(OR(F167="",J167=""),"",J167-F167)</f>
      </c>
    </row>
    <row r="168" spans="1:15" x14ac:dyDescent="0.25">
      <c r="A168" s="2"/>
      <c r="B168" s="2"/>
      <c r="C168" s="2"/>
      <c r="D168" s="2"/>
      <c r="E168" s="3"/>
      <c r="F168" s="4"/>
      <c r="G168" s="2"/>
      <c r="H168" s="4"/>
      <c r="I168" s="4"/>
      <c r="J168" s="4"/>
      <c r="K168" s="4">
        <f>IF(OR(F168="",J168&lt;&gt;"",OR(G168="Accepté",G168="Refusé",G168="Sans suite")),"",IF(H168="",F168+'Réglages'!$B$2,IF(I168="",H168+'Réglages'!$B$3,I168+'Réglages'!$B$4)))</f>
      </c>
      <c r="L168" s="2">
        <f>IF(K168="","",IF(K168&lt;TODAY(),"En retard",IF(K168=TODAY(),"Aujourd'hui","")))</f>
      </c>
      <c r="M168" s="2"/>
      <c r="N168" s="2"/>
      <c r="O168" s="2">
        <f>IF(OR(F168="",J168=""),"",J168-F168)</f>
      </c>
    </row>
    <row r="169" spans="1:15" x14ac:dyDescent="0.25">
      <c r="A169" s="2"/>
      <c r="B169" s="2"/>
      <c r="C169" s="2"/>
      <c r="D169" s="2"/>
      <c r="E169" s="3"/>
      <c r="F169" s="4"/>
      <c r="G169" s="2"/>
      <c r="H169" s="4"/>
      <c r="I169" s="4"/>
      <c r="J169" s="4"/>
      <c r="K169" s="4">
        <f>IF(OR(F169="",J169&lt;&gt;"",OR(G169="Accepté",G169="Refusé",G169="Sans suite")),"",IF(H169="",F169+'Réglages'!$B$2,IF(I169="",H169+'Réglages'!$B$3,I169+'Réglages'!$B$4)))</f>
      </c>
      <c r="L169" s="2">
        <f>IF(K169="","",IF(K169&lt;TODAY(),"En retard",IF(K169=TODAY(),"Aujourd'hui","")))</f>
      </c>
      <c r="M169" s="2"/>
      <c r="N169" s="2"/>
      <c r="O169" s="2">
        <f>IF(OR(F169="",J169=""),"",J169-F169)</f>
      </c>
    </row>
    <row r="170" spans="1:15" x14ac:dyDescent="0.25">
      <c r="A170" s="2"/>
      <c r="B170" s="2"/>
      <c r="C170" s="2"/>
      <c r="D170" s="2"/>
      <c r="E170" s="3"/>
      <c r="F170" s="4"/>
      <c r="G170" s="2"/>
      <c r="H170" s="4"/>
      <c r="I170" s="4"/>
      <c r="J170" s="4"/>
      <c r="K170" s="4">
        <f>IF(OR(F170="",J170&lt;&gt;"",OR(G170="Accepté",G170="Refusé",G170="Sans suite")),"",IF(H170="",F170+'Réglages'!$B$2,IF(I170="",H170+'Réglages'!$B$3,I170+'Réglages'!$B$4)))</f>
      </c>
      <c r="L170" s="2">
        <f>IF(K170="","",IF(K170&lt;TODAY(),"En retard",IF(K170=TODAY(),"Aujourd'hui","")))</f>
      </c>
      <c r="M170" s="2"/>
      <c r="N170" s="2"/>
      <c r="O170" s="2">
        <f>IF(OR(F170="",J170=""),"",J170-F170)</f>
      </c>
    </row>
    <row r="171" spans="1:15" x14ac:dyDescent="0.25">
      <c r="A171" s="2"/>
      <c r="B171" s="2"/>
      <c r="C171" s="2"/>
      <c r="D171" s="2"/>
      <c r="E171" s="3"/>
      <c r="F171" s="4"/>
      <c r="G171" s="2"/>
      <c r="H171" s="4"/>
      <c r="I171" s="4"/>
      <c r="J171" s="4"/>
      <c r="K171" s="4">
        <f>IF(OR(F171="",J171&lt;&gt;"",OR(G171="Accepté",G171="Refusé",G171="Sans suite")),"",IF(H171="",F171+'Réglages'!$B$2,IF(I171="",H171+'Réglages'!$B$3,I171+'Réglages'!$B$4)))</f>
      </c>
      <c r="L171" s="2">
        <f>IF(K171="","",IF(K171&lt;TODAY(),"En retard",IF(K171=TODAY(),"Aujourd'hui","")))</f>
      </c>
      <c r="M171" s="2"/>
      <c r="N171" s="2"/>
      <c r="O171" s="2">
        <f>IF(OR(F171="",J171=""),"",J171-F171)</f>
      </c>
    </row>
    <row r="172" spans="1:15" x14ac:dyDescent="0.25">
      <c r="A172" s="2"/>
      <c r="B172" s="2"/>
      <c r="C172" s="2"/>
      <c r="D172" s="2"/>
      <c r="E172" s="3"/>
      <c r="F172" s="4"/>
      <c r="G172" s="2"/>
      <c r="H172" s="4"/>
      <c r="I172" s="4"/>
      <c r="J172" s="4"/>
      <c r="K172" s="4">
        <f>IF(OR(F172="",J172&lt;&gt;"",OR(G172="Accepté",G172="Refusé",G172="Sans suite")),"",IF(H172="",F172+'Réglages'!$B$2,IF(I172="",H172+'Réglages'!$B$3,I172+'Réglages'!$B$4)))</f>
      </c>
      <c r="L172" s="2">
        <f>IF(K172="","",IF(K172&lt;TODAY(),"En retard",IF(K172=TODAY(),"Aujourd'hui","")))</f>
      </c>
      <c r="M172" s="2"/>
      <c r="N172" s="2"/>
      <c r="O172" s="2">
        <f>IF(OR(F172="",J172=""),"",J172-F172)</f>
      </c>
    </row>
    <row r="173" spans="1:15" x14ac:dyDescent="0.25">
      <c r="A173" s="2"/>
      <c r="B173" s="2"/>
      <c r="C173" s="2"/>
      <c r="D173" s="2"/>
      <c r="E173" s="3"/>
      <c r="F173" s="4"/>
      <c r="G173" s="2"/>
      <c r="H173" s="4"/>
      <c r="I173" s="4"/>
      <c r="J173" s="4"/>
      <c r="K173" s="4">
        <f>IF(OR(F173="",J173&lt;&gt;"",OR(G173="Accepté",G173="Refusé",G173="Sans suite")),"",IF(H173="",F173+'Réglages'!$B$2,IF(I173="",H173+'Réglages'!$B$3,I173+'Réglages'!$B$4)))</f>
      </c>
      <c r="L173" s="2">
        <f>IF(K173="","",IF(K173&lt;TODAY(),"En retard",IF(K173=TODAY(),"Aujourd'hui","")))</f>
      </c>
      <c r="M173" s="2"/>
      <c r="N173" s="2"/>
      <c r="O173" s="2">
        <f>IF(OR(F173="",J173=""),"",J173-F173)</f>
      </c>
    </row>
    <row r="174" spans="1:15" x14ac:dyDescent="0.25">
      <c r="A174" s="2"/>
      <c r="B174" s="2"/>
      <c r="C174" s="2"/>
      <c r="D174" s="2"/>
      <c r="E174" s="3"/>
      <c r="F174" s="4"/>
      <c r="G174" s="2"/>
      <c r="H174" s="4"/>
      <c r="I174" s="4"/>
      <c r="J174" s="4"/>
      <c r="K174" s="4">
        <f>IF(OR(F174="",J174&lt;&gt;"",OR(G174="Accepté",G174="Refusé",G174="Sans suite")),"",IF(H174="",F174+'Réglages'!$B$2,IF(I174="",H174+'Réglages'!$B$3,I174+'Réglages'!$B$4)))</f>
      </c>
      <c r="L174" s="2">
        <f>IF(K174="","",IF(K174&lt;TODAY(),"En retard",IF(K174=TODAY(),"Aujourd'hui","")))</f>
      </c>
      <c r="M174" s="2"/>
      <c r="N174" s="2"/>
      <c r="O174" s="2">
        <f>IF(OR(F174="",J174=""),"",J174-F174)</f>
      </c>
    </row>
    <row r="175" spans="1:15" x14ac:dyDescent="0.25">
      <c r="A175" s="2"/>
      <c r="B175" s="2"/>
      <c r="C175" s="2"/>
      <c r="D175" s="2"/>
      <c r="E175" s="3"/>
      <c r="F175" s="4"/>
      <c r="G175" s="2"/>
      <c r="H175" s="4"/>
      <c r="I175" s="4"/>
      <c r="J175" s="4"/>
      <c r="K175" s="4">
        <f>IF(OR(F175="",J175&lt;&gt;"",OR(G175="Accepté",G175="Refusé",G175="Sans suite")),"",IF(H175="",F175+'Réglages'!$B$2,IF(I175="",H175+'Réglages'!$B$3,I175+'Réglages'!$B$4)))</f>
      </c>
      <c r="L175" s="2">
        <f>IF(K175="","",IF(K175&lt;TODAY(),"En retard",IF(K175=TODAY(),"Aujourd'hui","")))</f>
      </c>
      <c r="M175" s="2"/>
      <c r="N175" s="2"/>
      <c r="O175" s="2">
        <f>IF(OR(F175="",J175=""),"",J175-F175)</f>
      </c>
    </row>
    <row r="176" spans="1:15" x14ac:dyDescent="0.25">
      <c r="A176" s="2"/>
      <c r="B176" s="2"/>
      <c r="C176" s="2"/>
      <c r="D176" s="2"/>
      <c r="E176" s="3"/>
      <c r="F176" s="4"/>
      <c r="G176" s="2"/>
      <c r="H176" s="4"/>
      <c r="I176" s="4"/>
      <c r="J176" s="4"/>
      <c r="K176" s="4">
        <f>IF(OR(F176="",J176&lt;&gt;"",OR(G176="Accepté",G176="Refusé",G176="Sans suite")),"",IF(H176="",F176+'Réglages'!$B$2,IF(I176="",H176+'Réglages'!$B$3,I176+'Réglages'!$B$4)))</f>
      </c>
      <c r="L176" s="2">
        <f>IF(K176="","",IF(K176&lt;TODAY(),"En retard",IF(K176=TODAY(),"Aujourd'hui","")))</f>
      </c>
      <c r="M176" s="2"/>
      <c r="N176" s="2"/>
      <c r="O176" s="2">
        <f>IF(OR(F176="",J176=""),"",J176-F176)</f>
      </c>
    </row>
    <row r="177" spans="1:15" x14ac:dyDescent="0.25">
      <c r="A177" s="2"/>
      <c r="B177" s="2"/>
      <c r="C177" s="2"/>
      <c r="D177" s="2"/>
      <c r="E177" s="3"/>
      <c r="F177" s="4"/>
      <c r="G177" s="2"/>
      <c r="H177" s="4"/>
      <c r="I177" s="4"/>
      <c r="J177" s="4"/>
      <c r="K177" s="4">
        <f>IF(OR(F177="",J177&lt;&gt;"",OR(G177="Accepté",G177="Refusé",G177="Sans suite")),"",IF(H177="",F177+'Réglages'!$B$2,IF(I177="",H177+'Réglages'!$B$3,I177+'Réglages'!$B$4)))</f>
      </c>
      <c r="L177" s="2">
        <f>IF(K177="","",IF(K177&lt;TODAY(),"En retard",IF(K177=TODAY(),"Aujourd'hui","")))</f>
      </c>
      <c r="M177" s="2"/>
      <c r="N177" s="2"/>
      <c r="O177" s="2">
        <f>IF(OR(F177="",J177=""),"",J177-F177)</f>
      </c>
    </row>
    <row r="178" spans="1:15" x14ac:dyDescent="0.25">
      <c r="A178" s="2"/>
      <c r="B178" s="2"/>
      <c r="C178" s="2"/>
      <c r="D178" s="2"/>
      <c r="E178" s="3"/>
      <c r="F178" s="4"/>
      <c r="G178" s="2"/>
      <c r="H178" s="4"/>
      <c r="I178" s="4"/>
      <c r="J178" s="4"/>
      <c r="K178" s="4">
        <f>IF(OR(F178="",J178&lt;&gt;"",OR(G178="Accepté",G178="Refusé",G178="Sans suite")),"",IF(H178="",F178+'Réglages'!$B$2,IF(I178="",H178+'Réglages'!$B$3,I178+'Réglages'!$B$4)))</f>
      </c>
      <c r="L178" s="2">
        <f>IF(K178="","",IF(K178&lt;TODAY(),"En retard",IF(K178=TODAY(),"Aujourd'hui","")))</f>
      </c>
      <c r="M178" s="2"/>
      <c r="N178" s="2"/>
      <c r="O178" s="2">
        <f>IF(OR(F178="",J178=""),"",J178-F178)</f>
      </c>
    </row>
    <row r="179" spans="1:15" x14ac:dyDescent="0.25">
      <c r="A179" s="2"/>
      <c r="B179" s="2"/>
      <c r="C179" s="2"/>
      <c r="D179" s="2"/>
      <c r="E179" s="3"/>
      <c r="F179" s="4"/>
      <c r="G179" s="2"/>
      <c r="H179" s="4"/>
      <c r="I179" s="4"/>
      <c r="J179" s="4"/>
      <c r="K179" s="4">
        <f>IF(OR(F179="",J179&lt;&gt;"",OR(G179="Accepté",G179="Refusé",G179="Sans suite")),"",IF(H179="",F179+'Réglages'!$B$2,IF(I179="",H179+'Réglages'!$B$3,I179+'Réglages'!$B$4)))</f>
      </c>
      <c r="L179" s="2">
        <f>IF(K179="","",IF(K179&lt;TODAY(),"En retard",IF(K179=TODAY(),"Aujourd'hui","")))</f>
      </c>
      <c r="M179" s="2"/>
      <c r="N179" s="2"/>
      <c r="O179" s="2">
        <f>IF(OR(F179="",J179=""),"",J179-F179)</f>
      </c>
    </row>
    <row r="180" spans="1:15" x14ac:dyDescent="0.25">
      <c r="A180" s="2"/>
      <c r="B180" s="2"/>
      <c r="C180" s="2"/>
      <c r="D180" s="2"/>
      <c r="E180" s="3"/>
      <c r="F180" s="4"/>
      <c r="G180" s="2"/>
      <c r="H180" s="4"/>
      <c r="I180" s="4"/>
      <c r="J180" s="4"/>
      <c r="K180" s="4">
        <f>IF(OR(F180="",J180&lt;&gt;"",OR(G180="Accepté",G180="Refusé",G180="Sans suite")),"",IF(H180="",F180+'Réglages'!$B$2,IF(I180="",H180+'Réglages'!$B$3,I180+'Réglages'!$B$4)))</f>
      </c>
      <c r="L180" s="2">
        <f>IF(K180="","",IF(K180&lt;TODAY(),"En retard",IF(K180=TODAY(),"Aujourd'hui","")))</f>
      </c>
      <c r="M180" s="2"/>
      <c r="N180" s="2"/>
      <c r="O180" s="2">
        <f>IF(OR(F180="",J180=""),"",J180-F180)</f>
      </c>
    </row>
    <row r="181" spans="1:15" x14ac:dyDescent="0.25">
      <c r="A181" s="2"/>
      <c r="B181" s="2"/>
      <c r="C181" s="2"/>
      <c r="D181" s="2"/>
      <c r="E181" s="3"/>
      <c r="F181" s="4"/>
      <c r="G181" s="2"/>
      <c r="H181" s="4"/>
      <c r="I181" s="4"/>
      <c r="J181" s="4"/>
      <c r="K181" s="4">
        <f>IF(OR(F181="",J181&lt;&gt;"",OR(G181="Accepté",G181="Refusé",G181="Sans suite")),"",IF(H181="",F181+'Réglages'!$B$2,IF(I181="",H181+'Réglages'!$B$3,I181+'Réglages'!$B$4)))</f>
      </c>
      <c r="L181" s="2">
        <f>IF(K181="","",IF(K181&lt;TODAY(),"En retard",IF(K181=TODAY(),"Aujourd'hui","")))</f>
      </c>
      <c r="M181" s="2"/>
      <c r="N181" s="2"/>
      <c r="O181" s="2">
        <f>IF(OR(F181="",J181=""),"",J181-F181)</f>
      </c>
    </row>
    <row r="182" spans="1:15" x14ac:dyDescent="0.25">
      <c r="A182" s="2"/>
      <c r="B182" s="2"/>
      <c r="C182" s="2"/>
      <c r="D182" s="2"/>
      <c r="E182" s="3"/>
      <c r="F182" s="4"/>
      <c r="G182" s="2"/>
      <c r="H182" s="4"/>
      <c r="I182" s="4"/>
      <c r="J182" s="4"/>
      <c r="K182" s="4">
        <f>IF(OR(F182="",J182&lt;&gt;"",OR(G182="Accepté",G182="Refusé",G182="Sans suite")),"",IF(H182="",F182+'Réglages'!$B$2,IF(I182="",H182+'Réglages'!$B$3,I182+'Réglages'!$B$4)))</f>
      </c>
      <c r="L182" s="2">
        <f>IF(K182="","",IF(K182&lt;TODAY(),"En retard",IF(K182=TODAY(),"Aujourd'hui","")))</f>
      </c>
      <c r="M182" s="2"/>
      <c r="N182" s="2"/>
      <c r="O182" s="2">
        <f>IF(OR(F182="",J182=""),"",J182-F182)</f>
      </c>
    </row>
    <row r="183" spans="1:15" x14ac:dyDescent="0.25">
      <c r="A183" s="2"/>
      <c r="B183" s="2"/>
      <c r="C183" s="2"/>
      <c r="D183" s="2"/>
      <c r="E183" s="3"/>
      <c r="F183" s="4"/>
      <c r="G183" s="2"/>
      <c r="H183" s="4"/>
      <c r="I183" s="4"/>
      <c r="J183" s="4"/>
      <c r="K183" s="4">
        <f>IF(OR(F183="",J183&lt;&gt;"",OR(G183="Accepté",G183="Refusé",G183="Sans suite")),"",IF(H183="",F183+'Réglages'!$B$2,IF(I183="",H183+'Réglages'!$B$3,I183+'Réglages'!$B$4)))</f>
      </c>
      <c r="L183" s="2">
        <f>IF(K183="","",IF(K183&lt;TODAY(),"En retard",IF(K183=TODAY(),"Aujourd'hui","")))</f>
      </c>
      <c r="M183" s="2"/>
      <c r="N183" s="2"/>
      <c r="O183" s="2">
        <f>IF(OR(F183="",J183=""),"",J183-F183)</f>
      </c>
    </row>
    <row r="184" spans="1:15" x14ac:dyDescent="0.25">
      <c r="A184" s="2"/>
      <c r="B184" s="2"/>
      <c r="C184" s="2"/>
      <c r="D184" s="2"/>
      <c r="E184" s="3"/>
      <c r="F184" s="4"/>
      <c r="G184" s="2"/>
      <c r="H184" s="4"/>
      <c r="I184" s="4"/>
      <c r="J184" s="4"/>
      <c r="K184" s="4">
        <f>IF(OR(F184="",J184&lt;&gt;"",OR(G184="Accepté",G184="Refusé",G184="Sans suite")),"",IF(H184="",F184+'Réglages'!$B$2,IF(I184="",H184+'Réglages'!$B$3,I184+'Réglages'!$B$4)))</f>
      </c>
      <c r="L184" s="2">
        <f>IF(K184="","",IF(K184&lt;TODAY(),"En retard",IF(K184=TODAY(),"Aujourd'hui","")))</f>
      </c>
      <c r="M184" s="2"/>
      <c r="N184" s="2"/>
      <c r="O184" s="2">
        <f>IF(OR(F184="",J184=""),"",J184-F184)</f>
      </c>
    </row>
    <row r="185" spans="1:15" x14ac:dyDescent="0.25">
      <c r="A185" s="2"/>
      <c r="B185" s="2"/>
      <c r="C185" s="2"/>
      <c r="D185" s="2"/>
      <c r="E185" s="3"/>
      <c r="F185" s="4"/>
      <c r="G185" s="2"/>
      <c r="H185" s="4"/>
      <c r="I185" s="4"/>
      <c r="J185" s="4"/>
      <c r="K185" s="4">
        <f>IF(OR(F185="",J185&lt;&gt;"",OR(G185="Accepté",G185="Refusé",G185="Sans suite")),"",IF(H185="",F185+'Réglages'!$B$2,IF(I185="",H185+'Réglages'!$B$3,I185+'Réglages'!$B$4)))</f>
      </c>
      <c r="L185" s="2">
        <f>IF(K185="","",IF(K185&lt;TODAY(),"En retard",IF(K185=TODAY(),"Aujourd'hui","")))</f>
      </c>
      <c r="M185" s="2"/>
      <c r="N185" s="2"/>
      <c r="O185" s="2">
        <f>IF(OR(F185="",J185=""),"",J185-F185)</f>
      </c>
    </row>
    <row r="186" spans="1:15" x14ac:dyDescent="0.25">
      <c r="A186" s="2"/>
      <c r="B186" s="2"/>
      <c r="C186" s="2"/>
      <c r="D186" s="2"/>
      <c r="E186" s="3"/>
      <c r="F186" s="4"/>
      <c r="G186" s="2"/>
      <c r="H186" s="4"/>
      <c r="I186" s="4"/>
      <c r="J186" s="4"/>
      <c r="K186" s="4">
        <f>IF(OR(F186="",J186&lt;&gt;"",OR(G186="Accepté",G186="Refusé",G186="Sans suite")),"",IF(H186="",F186+'Réglages'!$B$2,IF(I186="",H186+'Réglages'!$B$3,I186+'Réglages'!$B$4)))</f>
      </c>
      <c r="L186" s="2">
        <f>IF(K186="","",IF(K186&lt;TODAY(),"En retard",IF(K186=TODAY(),"Aujourd'hui","")))</f>
      </c>
      <c r="M186" s="2"/>
      <c r="N186" s="2"/>
      <c r="O186" s="2">
        <f>IF(OR(F186="",J186=""),"",J186-F186)</f>
      </c>
    </row>
    <row r="187" spans="1:15" x14ac:dyDescent="0.25">
      <c r="A187" s="2"/>
      <c r="B187" s="2"/>
      <c r="C187" s="2"/>
      <c r="D187" s="2"/>
      <c r="E187" s="3"/>
      <c r="F187" s="4"/>
      <c r="G187" s="2"/>
      <c r="H187" s="4"/>
      <c r="I187" s="4"/>
      <c r="J187" s="4"/>
      <c r="K187" s="4">
        <f>IF(OR(F187="",J187&lt;&gt;"",OR(G187="Accepté",G187="Refusé",G187="Sans suite")),"",IF(H187="",F187+'Réglages'!$B$2,IF(I187="",H187+'Réglages'!$B$3,I187+'Réglages'!$B$4)))</f>
      </c>
      <c r="L187" s="2">
        <f>IF(K187="","",IF(K187&lt;TODAY(),"En retard",IF(K187=TODAY(),"Aujourd'hui","")))</f>
      </c>
      <c r="M187" s="2"/>
      <c r="N187" s="2"/>
      <c r="O187" s="2">
        <f>IF(OR(F187="",J187=""),"",J187-F187)</f>
      </c>
    </row>
    <row r="188" spans="1:15" x14ac:dyDescent="0.25">
      <c r="A188" s="2"/>
      <c r="B188" s="2"/>
      <c r="C188" s="2"/>
      <c r="D188" s="2"/>
      <c r="E188" s="3"/>
      <c r="F188" s="4"/>
      <c r="G188" s="2"/>
      <c r="H188" s="4"/>
      <c r="I188" s="4"/>
      <c r="J188" s="4"/>
      <c r="K188" s="4">
        <f>IF(OR(F188="",J188&lt;&gt;"",OR(G188="Accepté",G188="Refusé",G188="Sans suite")),"",IF(H188="",F188+'Réglages'!$B$2,IF(I188="",H188+'Réglages'!$B$3,I188+'Réglages'!$B$4)))</f>
      </c>
      <c r="L188" s="2">
        <f>IF(K188="","",IF(K188&lt;TODAY(),"En retard",IF(K188=TODAY(),"Aujourd'hui","")))</f>
      </c>
      <c r="M188" s="2"/>
      <c r="N188" s="2"/>
      <c r="O188" s="2">
        <f>IF(OR(F188="",J188=""),"",J188-F188)</f>
      </c>
    </row>
    <row r="189" spans="1:15" x14ac:dyDescent="0.25">
      <c r="A189" s="2"/>
      <c r="B189" s="2"/>
      <c r="C189" s="2"/>
      <c r="D189" s="2"/>
      <c r="E189" s="3"/>
      <c r="F189" s="4"/>
      <c r="G189" s="2"/>
      <c r="H189" s="4"/>
      <c r="I189" s="4"/>
      <c r="J189" s="4"/>
      <c r="K189" s="4">
        <f>IF(OR(F189="",J189&lt;&gt;"",OR(G189="Accepté",G189="Refusé",G189="Sans suite")),"",IF(H189="",F189+'Réglages'!$B$2,IF(I189="",H189+'Réglages'!$B$3,I189+'Réglages'!$B$4)))</f>
      </c>
      <c r="L189" s="2">
        <f>IF(K189="","",IF(K189&lt;TODAY(),"En retard",IF(K189=TODAY(),"Aujourd'hui","")))</f>
      </c>
      <c r="M189" s="2"/>
      <c r="N189" s="2"/>
      <c r="O189" s="2">
        <f>IF(OR(F189="",J189=""),"",J189-F189)</f>
      </c>
    </row>
    <row r="190" spans="1:15" x14ac:dyDescent="0.25">
      <c r="A190" s="2"/>
      <c r="B190" s="2"/>
      <c r="C190" s="2"/>
      <c r="D190" s="2"/>
      <c r="E190" s="3"/>
      <c r="F190" s="4"/>
      <c r="G190" s="2"/>
      <c r="H190" s="4"/>
      <c r="I190" s="4"/>
      <c r="J190" s="4"/>
      <c r="K190" s="4">
        <f>IF(OR(F190="",J190&lt;&gt;"",OR(G190="Accepté",G190="Refusé",G190="Sans suite")),"",IF(H190="",F190+'Réglages'!$B$2,IF(I190="",H190+'Réglages'!$B$3,I190+'Réglages'!$B$4)))</f>
      </c>
      <c r="L190" s="2">
        <f>IF(K190="","",IF(K190&lt;TODAY(),"En retard",IF(K190=TODAY(),"Aujourd'hui","")))</f>
      </c>
      <c r="M190" s="2"/>
      <c r="N190" s="2"/>
      <c r="O190" s="2">
        <f>IF(OR(F190="",J190=""),"",J190-F190)</f>
      </c>
    </row>
    <row r="191" spans="1:15" x14ac:dyDescent="0.25">
      <c r="A191" s="2"/>
      <c r="B191" s="2"/>
      <c r="C191" s="2"/>
      <c r="D191" s="2"/>
      <c r="E191" s="3"/>
      <c r="F191" s="4"/>
      <c r="G191" s="2"/>
      <c r="H191" s="4"/>
      <c r="I191" s="4"/>
      <c r="J191" s="4"/>
      <c r="K191" s="4">
        <f>IF(OR(F191="",J191&lt;&gt;"",OR(G191="Accepté",G191="Refusé",G191="Sans suite")),"",IF(H191="",F191+'Réglages'!$B$2,IF(I191="",H191+'Réglages'!$B$3,I191+'Réglages'!$B$4)))</f>
      </c>
      <c r="L191" s="2">
        <f>IF(K191="","",IF(K191&lt;TODAY(),"En retard",IF(K191=TODAY(),"Aujourd'hui","")))</f>
      </c>
      <c r="M191" s="2"/>
      <c r="N191" s="2"/>
      <c r="O191" s="2">
        <f>IF(OR(F191="",J191=""),"",J191-F191)</f>
      </c>
    </row>
    <row r="192" spans="1:15" x14ac:dyDescent="0.25">
      <c r="A192" s="2"/>
      <c r="B192" s="2"/>
      <c r="C192" s="2"/>
      <c r="D192" s="2"/>
      <c r="E192" s="3"/>
      <c r="F192" s="4"/>
      <c r="G192" s="2"/>
      <c r="H192" s="4"/>
      <c r="I192" s="4"/>
      <c r="J192" s="4"/>
      <c r="K192" s="4">
        <f>IF(OR(F192="",J192&lt;&gt;"",OR(G192="Accepté",G192="Refusé",G192="Sans suite")),"",IF(H192="",F192+'Réglages'!$B$2,IF(I192="",H192+'Réglages'!$B$3,I192+'Réglages'!$B$4)))</f>
      </c>
      <c r="L192" s="2">
        <f>IF(K192="","",IF(K192&lt;TODAY(),"En retard",IF(K192=TODAY(),"Aujourd'hui","")))</f>
      </c>
      <c r="M192" s="2"/>
      <c r="N192" s="2"/>
      <c r="O192" s="2">
        <f>IF(OR(F192="",J192=""),"",J192-F192)</f>
      </c>
    </row>
    <row r="193" spans="1:15" x14ac:dyDescent="0.25">
      <c r="A193" s="2"/>
      <c r="B193" s="2"/>
      <c r="C193" s="2"/>
      <c r="D193" s="2"/>
      <c r="E193" s="3"/>
      <c r="F193" s="4"/>
      <c r="G193" s="2"/>
      <c r="H193" s="4"/>
      <c r="I193" s="4"/>
      <c r="J193" s="4"/>
      <c r="K193" s="4">
        <f>IF(OR(F193="",J193&lt;&gt;"",OR(G193="Accepté",G193="Refusé",G193="Sans suite")),"",IF(H193="",F193+'Réglages'!$B$2,IF(I193="",H193+'Réglages'!$B$3,I193+'Réglages'!$B$4)))</f>
      </c>
      <c r="L193" s="2">
        <f>IF(K193="","",IF(K193&lt;TODAY(),"En retard",IF(K193=TODAY(),"Aujourd'hui","")))</f>
      </c>
      <c r="M193" s="2"/>
      <c r="N193" s="2"/>
      <c r="O193" s="2">
        <f>IF(OR(F193="",J193=""),"",J193-F193)</f>
      </c>
    </row>
    <row r="194" spans="1:15" x14ac:dyDescent="0.25">
      <c r="A194" s="2"/>
      <c r="B194" s="2"/>
      <c r="C194" s="2"/>
      <c r="D194" s="2"/>
      <c r="E194" s="3"/>
      <c r="F194" s="4"/>
      <c r="G194" s="2"/>
      <c r="H194" s="4"/>
      <c r="I194" s="4"/>
      <c r="J194" s="4"/>
      <c r="K194" s="4">
        <f>IF(OR(F194="",J194&lt;&gt;"",OR(G194="Accepté",G194="Refusé",G194="Sans suite")),"",IF(H194="",F194+'Réglages'!$B$2,IF(I194="",H194+'Réglages'!$B$3,I194+'Réglages'!$B$4)))</f>
      </c>
      <c r="L194" s="2">
        <f>IF(K194="","",IF(K194&lt;TODAY(),"En retard",IF(K194=TODAY(),"Aujourd'hui","")))</f>
      </c>
      <c r="M194" s="2"/>
      <c r="N194" s="2"/>
      <c r="O194" s="2">
        <f>IF(OR(F194="",J194=""),"",J194-F194)</f>
      </c>
    </row>
    <row r="195" spans="1:15" x14ac:dyDescent="0.25">
      <c r="A195" s="2"/>
      <c r="B195" s="2"/>
      <c r="C195" s="2"/>
      <c r="D195" s="2"/>
      <c r="E195" s="3"/>
      <c r="F195" s="4"/>
      <c r="G195" s="2"/>
      <c r="H195" s="4"/>
      <c r="I195" s="4"/>
      <c r="J195" s="4"/>
      <c r="K195" s="4">
        <f>IF(OR(F195="",J195&lt;&gt;"",OR(G195="Accepté",G195="Refusé",G195="Sans suite")),"",IF(H195="",F195+'Réglages'!$B$2,IF(I195="",H195+'Réglages'!$B$3,I195+'Réglages'!$B$4)))</f>
      </c>
      <c r="L195" s="2">
        <f>IF(K195="","",IF(K195&lt;TODAY(),"En retard",IF(K195=TODAY(),"Aujourd'hui","")))</f>
      </c>
      <c r="M195" s="2"/>
      <c r="N195" s="2"/>
      <c r="O195" s="2">
        <f>IF(OR(F195="",J195=""),"",J195-F195)</f>
      </c>
    </row>
    <row r="196" spans="1:15" x14ac:dyDescent="0.25">
      <c r="A196" s="2"/>
      <c r="B196" s="2"/>
      <c r="C196" s="2"/>
      <c r="D196" s="2"/>
      <c r="E196" s="3"/>
      <c r="F196" s="4"/>
      <c r="G196" s="2"/>
      <c r="H196" s="4"/>
      <c r="I196" s="4"/>
      <c r="J196" s="4"/>
      <c r="K196" s="4">
        <f>IF(OR(F196="",J196&lt;&gt;"",OR(G196="Accepté",G196="Refusé",G196="Sans suite")),"",IF(H196="",F196+'Réglages'!$B$2,IF(I196="",H196+'Réglages'!$B$3,I196+'Réglages'!$B$4)))</f>
      </c>
      <c r="L196" s="2">
        <f>IF(K196="","",IF(K196&lt;TODAY(),"En retard",IF(K196=TODAY(),"Aujourd'hui","")))</f>
      </c>
      <c r="M196" s="2"/>
      <c r="N196" s="2"/>
      <c r="O196" s="2">
        <f>IF(OR(F196="",J196=""),"",J196-F196)</f>
      </c>
    </row>
    <row r="197" spans="1:15" x14ac:dyDescent="0.25">
      <c r="A197" s="2"/>
      <c r="B197" s="2"/>
      <c r="C197" s="2"/>
      <c r="D197" s="2"/>
      <c r="E197" s="3"/>
      <c r="F197" s="4"/>
      <c r="G197" s="2"/>
      <c r="H197" s="4"/>
      <c r="I197" s="4"/>
      <c r="J197" s="4"/>
      <c r="K197" s="4">
        <f>IF(OR(F197="",J197&lt;&gt;"",OR(G197="Accepté",G197="Refusé",G197="Sans suite")),"",IF(H197="",F197+'Réglages'!$B$2,IF(I197="",H197+'Réglages'!$B$3,I197+'Réglages'!$B$4)))</f>
      </c>
      <c r="L197" s="2">
        <f>IF(K197="","",IF(K197&lt;TODAY(),"En retard",IF(K197=TODAY(),"Aujourd'hui","")))</f>
      </c>
      <c r="M197" s="2"/>
      <c r="N197" s="2"/>
      <c r="O197" s="2">
        <f>IF(OR(F197="",J197=""),"",J197-F197)</f>
      </c>
    </row>
    <row r="198" spans="1:15" x14ac:dyDescent="0.25">
      <c r="A198" s="2"/>
      <c r="B198" s="2"/>
      <c r="C198" s="2"/>
      <c r="D198" s="2"/>
      <c r="E198" s="3"/>
      <c r="F198" s="4"/>
      <c r="G198" s="2"/>
      <c r="H198" s="4"/>
      <c r="I198" s="4"/>
      <c r="J198" s="4"/>
      <c r="K198" s="4">
        <f>IF(OR(F198="",J198&lt;&gt;"",OR(G198="Accepté",G198="Refusé",G198="Sans suite")),"",IF(H198="",F198+'Réglages'!$B$2,IF(I198="",H198+'Réglages'!$B$3,I198+'Réglages'!$B$4)))</f>
      </c>
      <c r="L198" s="2">
        <f>IF(K198="","",IF(K198&lt;TODAY(),"En retard",IF(K198=TODAY(),"Aujourd'hui","")))</f>
      </c>
      <c r="M198" s="2"/>
      <c r="N198" s="2"/>
      <c r="O198" s="2">
        <f>IF(OR(F198="",J198=""),"",J198-F198)</f>
      </c>
    </row>
    <row r="199" spans="1:15" x14ac:dyDescent="0.25">
      <c r="A199" s="2"/>
      <c r="B199" s="2"/>
      <c r="C199" s="2"/>
      <c r="D199" s="2"/>
      <c r="E199" s="3"/>
      <c r="F199" s="4"/>
      <c r="G199" s="2"/>
      <c r="H199" s="4"/>
      <c r="I199" s="4"/>
      <c r="J199" s="4"/>
      <c r="K199" s="4">
        <f>IF(OR(F199="",J199&lt;&gt;"",OR(G199="Accepté",G199="Refusé",G199="Sans suite")),"",IF(H199="",F199+'Réglages'!$B$2,IF(I199="",H199+'Réglages'!$B$3,I199+'Réglages'!$B$4)))</f>
      </c>
      <c r="L199" s="2">
        <f>IF(K199="","",IF(K199&lt;TODAY(),"En retard",IF(K199=TODAY(),"Aujourd'hui","")))</f>
      </c>
      <c r="M199" s="2"/>
      <c r="N199" s="2"/>
      <c r="O199" s="2">
        <f>IF(OR(F199="",J199=""),"",J199-F199)</f>
      </c>
    </row>
    <row r="200" spans="1:15" x14ac:dyDescent="0.25">
      <c r="A200" s="2"/>
      <c r="B200" s="2"/>
      <c r="C200" s="2"/>
      <c r="D200" s="2"/>
      <c r="E200" s="3"/>
      <c r="F200" s="4"/>
      <c r="G200" s="2"/>
      <c r="H200" s="4"/>
      <c r="I200" s="4"/>
      <c r="J200" s="4"/>
      <c r="K200" s="4">
        <f>IF(OR(F200="",J200&lt;&gt;"",OR(G200="Accepté",G200="Refusé",G200="Sans suite")),"",IF(H200="",F200+'Réglages'!$B$2,IF(I200="",H200+'Réglages'!$B$3,I200+'Réglages'!$B$4)))</f>
      </c>
      <c r="L200" s="2">
        <f>IF(K200="","",IF(K200&lt;TODAY(),"En retard",IF(K200=TODAY(),"Aujourd'hui","")))</f>
      </c>
      <c r="M200" s="2"/>
      <c r="N200" s="2"/>
      <c r="O200" s="2">
        <f>IF(OR(F200="",J200=""),"",J200-F200)</f>
      </c>
    </row>
    <row r="201" spans="1:15" x14ac:dyDescent="0.25">
      <c r="A201" s="2"/>
      <c r="B201" s="2"/>
      <c r="C201" s="2"/>
      <c r="D201" s="2"/>
      <c r="E201" s="3"/>
      <c r="F201" s="4"/>
      <c r="G201" s="2"/>
      <c r="H201" s="4"/>
      <c r="I201" s="4"/>
      <c r="J201" s="4"/>
      <c r="K201" s="4">
        <f>IF(OR(F201="",J201&lt;&gt;"",OR(G201="Accepté",G201="Refusé",G201="Sans suite")),"",IF(H201="",F201+'Réglages'!$B$2,IF(I201="",H201+'Réglages'!$B$3,I201+'Réglages'!$B$4)))</f>
      </c>
      <c r="L201" s="2">
        <f>IF(K201="","",IF(K201&lt;TODAY(),"En retard",IF(K201=TODAY(),"Aujourd'hui","")))</f>
      </c>
      <c r="M201" s="2"/>
      <c r="N201" s="2"/>
      <c r="O201" s="2">
        <f>IF(OR(F201="",J201=""),"",J201-F201)</f>
      </c>
    </row>
    <row r="202" spans="1:15" x14ac:dyDescent="0.25">
      <c r="A202" s="2"/>
      <c r="B202" s="2"/>
      <c r="C202" s="2"/>
      <c r="D202" s="2"/>
      <c r="E202" s="3"/>
      <c r="F202" s="4"/>
      <c r="G202" s="2"/>
      <c r="H202" s="4"/>
      <c r="I202" s="4"/>
      <c r="J202" s="4"/>
      <c r="K202" s="4">
        <f>IF(OR(F202="",J202&lt;&gt;"",OR(G202="Accepté",G202="Refusé",G202="Sans suite")),"",IF(H202="",F202+'Réglages'!$B$2,IF(I202="",H202+'Réglages'!$B$3,I202+'Réglages'!$B$4)))</f>
      </c>
      <c r="L202" s="2">
        <f>IF(K202="","",IF(K202&lt;TODAY(),"En retard",IF(K202=TODAY(),"Aujourd'hui","")))</f>
      </c>
      <c r="M202" s="2"/>
      <c r="N202" s="2"/>
      <c r="O202" s="2">
        <f>IF(OR(F202="",J202=""),"",J202-F202)</f>
      </c>
    </row>
    <row r="203" spans="1:15" x14ac:dyDescent="0.25">
      <c r="A203" s="2"/>
      <c r="B203" s="2"/>
      <c r="C203" s="2"/>
      <c r="D203" s="2"/>
      <c r="E203" s="3"/>
      <c r="F203" s="4"/>
      <c r="G203" s="2"/>
      <c r="H203" s="4"/>
      <c r="I203" s="4"/>
      <c r="J203" s="4"/>
      <c r="K203" s="4">
        <f>IF(OR(F203="",J203&lt;&gt;"",OR(G203="Accepté",G203="Refusé",G203="Sans suite")),"",IF(H203="",F203+'Réglages'!$B$2,IF(I203="",H203+'Réglages'!$B$3,I203+'Réglages'!$B$4)))</f>
      </c>
      <c r="L203" s="2">
        <f>IF(K203="","",IF(K203&lt;TODAY(),"En retard",IF(K203=TODAY(),"Aujourd'hui","")))</f>
      </c>
      <c r="M203" s="2"/>
      <c r="N203" s="2"/>
      <c r="O203" s="2">
        <f>IF(OR(F203="",J203=""),"",J203-F203)</f>
      </c>
    </row>
    <row r="204" spans="1:15" x14ac:dyDescent="0.25">
      <c r="A204" s="2"/>
      <c r="B204" s="2"/>
      <c r="C204" s="2"/>
      <c r="D204" s="2"/>
      <c r="E204" s="3"/>
      <c r="F204" s="4"/>
      <c r="G204" s="2"/>
      <c r="H204" s="4"/>
      <c r="I204" s="4"/>
      <c r="J204" s="4"/>
      <c r="K204" s="4">
        <f>IF(OR(F204="",J204&lt;&gt;"",OR(G204="Accepté",G204="Refusé",G204="Sans suite")),"",IF(H204="",F204+'Réglages'!$B$2,IF(I204="",H204+'Réglages'!$B$3,I204+'Réglages'!$B$4)))</f>
      </c>
      <c r="L204" s="2">
        <f>IF(K204="","",IF(K204&lt;TODAY(),"En retard",IF(K204=TODAY(),"Aujourd'hui","")))</f>
      </c>
      <c r="M204" s="2"/>
      <c r="N204" s="2"/>
      <c r="O204" s="2">
        <f>IF(OR(F204="",J204=""),"",J204-F204)</f>
      </c>
    </row>
    <row r="205" spans="1:15" x14ac:dyDescent="0.25">
      <c r="A205" s="2"/>
      <c r="B205" s="2"/>
      <c r="C205" s="2"/>
      <c r="D205" s="2"/>
      <c r="E205" s="3"/>
      <c r="F205" s="4"/>
      <c r="G205" s="2"/>
      <c r="H205" s="4"/>
      <c r="I205" s="4"/>
      <c r="J205" s="4"/>
      <c r="K205" s="4">
        <f>IF(OR(F205="",J205&lt;&gt;"",OR(G205="Accepté",G205="Refusé",G205="Sans suite")),"",IF(H205="",F205+'Réglages'!$B$2,IF(I205="",H205+'Réglages'!$B$3,I205+'Réglages'!$B$4)))</f>
      </c>
      <c r="L205" s="2">
        <f>IF(K205="","",IF(K205&lt;TODAY(),"En retard",IF(K205=TODAY(),"Aujourd'hui","")))</f>
      </c>
      <c r="M205" s="2"/>
      <c r="N205" s="2"/>
      <c r="O205" s="2">
        <f>IF(OR(F205="",J205=""),"",J205-F205)</f>
      </c>
    </row>
    <row r="206" spans="1:15" x14ac:dyDescent="0.25">
      <c r="A206" s="2"/>
      <c r="B206" s="2"/>
      <c r="C206" s="2"/>
      <c r="D206" s="2"/>
      <c r="E206" s="3"/>
      <c r="F206" s="4"/>
      <c r="G206" s="2"/>
      <c r="H206" s="4"/>
      <c r="I206" s="4"/>
      <c r="J206" s="4"/>
      <c r="K206" s="4">
        <f>IF(OR(F206="",J206&lt;&gt;"",OR(G206="Accepté",G206="Refusé",G206="Sans suite")),"",IF(H206="",F206+'Réglages'!$B$2,IF(I206="",H206+'Réglages'!$B$3,I206+'Réglages'!$B$4)))</f>
      </c>
      <c r="L206" s="2">
        <f>IF(K206="","",IF(K206&lt;TODAY(),"En retard",IF(K206=TODAY(),"Aujourd'hui","")))</f>
      </c>
      <c r="M206" s="2"/>
      <c r="N206" s="2"/>
      <c r="O206" s="2">
        <f>IF(OR(F206="",J206=""),"",J206-F206)</f>
      </c>
    </row>
    <row r="207" spans="1:15" x14ac:dyDescent="0.25">
      <c r="A207" s="2"/>
      <c r="B207" s="2"/>
      <c r="C207" s="2"/>
      <c r="D207" s="2"/>
      <c r="E207" s="3"/>
      <c r="F207" s="4"/>
      <c r="G207" s="2"/>
      <c r="H207" s="4"/>
      <c r="I207" s="4"/>
      <c r="J207" s="4"/>
      <c r="K207" s="4">
        <f>IF(OR(F207="",J207&lt;&gt;"",OR(G207="Accepté",G207="Refusé",G207="Sans suite")),"",IF(H207="",F207+'Réglages'!$B$2,IF(I207="",H207+'Réglages'!$B$3,I207+'Réglages'!$B$4)))</f>
      </c>
      <c r="L207" s="2">
        <f>IF(K207="","",IF(K207&lt;TODAY(),"En retard",IF(K207=TODAY(),"Aujourd'hui","")))</f>
      </c>
      <c r="M207" s="2"/>
      <c r="N207" s="2"/>
      <c r="O207" s="2">
        <f>IF(OR(F207="",J207=""),"",J207-F207)</f>
      </c>
    </row>
    <row r="208" spans="1:15" x14ac:dyDescent="0.25">
      <c r="A208" s="2"/>
      <c r="B208" s="2"/>
      <c r="C208" s="2"/>
      <c r="D208" s="2"/>
      <c r="E208" s="3"/>
      <c r="F208" s="4"/>
      <c r="G208" s="2"/>
      <c r="H208" s="4"/>
      <c r="I208" s="4"/>
      <c r="J208" s="4"/>
      <c r="K208" s="4">
        <f>IF(OR(F208="",J208&lt;&gt;"",OR(G208="Accepté",G208="Refusé",G208="Sans suite")),"",IF(H208="",F208+'Réglages'!$B$2,IF(I208="",H208+'Réglages'!$B$3,I208+'Réglages'!$B$4)))</f>
      </c>
      <c r="L208" s="2">
        <f>IF(K208="","",IF(K208&lt;TODAY(),"En retard",IF(K208=TODAY(),"Aujourd'hui","")))</f>
      </c>
      <c r="M208" s="2"/>
      <c r="N208" s="2"/>
      <c r="O208" s="2">
        <f>IF(OR(F208="",J208=""),"",J208-F208)</f>
      </c>
    </row>
    <row r="209" spans="1:15" x14ac:dyDescent="0.25">
      <c r="A209" s="2"/>
      <c r="B209" s="2"/>
      <c r="C209" s="2"/>
      <c r="D209" s="2"/>
      <c r="E209" s="3"/>
      <c r="F209" s="4"/>
      <c r="G209" s="2"/>
      <c r="H209" s="4"/>
      <c r="I209" s="4"/>
      <c r="J209" s="4"/>
      <c r="K209" s="4">
        <f>IF(OR(F209="",J209&lt;&gt;"",OR(G209="Accepté",G209="Refusé",G209="Sans suite")),"",IF(H209="",F209+'Réglages'!$B$2,IF(I209="",H209+'Réglages'!$B$3,I209+'Réglages'!$B$4)))</f>
      </c>
      <c r="L209" s="2">
        <f>IF(K209="","",IF(K209&lt;TODAY(),"En retard",IF(K209=TODAY(),"Aujourd'hui","")))</f>
      </c>
      <c r="M209" s="2"/>
      <c r="N209" s="2"/>
      <c r="O209" s="2">
        <f>IF(OR(F209="",J209=""),"",J209-F209)</f>
      </c>
    </row>
    <row r="210" spans="1:15" x14ac:dyDescent="0.25">
      <c r="A210" s="2"/>
      <c r="B210" s="2"/>
      <c r="C210" s="2"/>
      <c r="D210" s="2"/>
      <c r="E210" s="3"/>
      <c r="F210" s="4"/>
      <c r="G210" s="2"/>
      <c r="H210" s="4"/>
      <c r="I210" s="4"/>
      <c r="J210" s="4"/>
      <c r="K210" s="4">
        <f>IF(OR(F210="",J210&lt;&gt;"",OR(G210="Accepté",G210="Refusé",G210="Sans suite")),"",IF(H210="",F210+'Réglages'!$B$2,IF(I210="",H210+'Réglages'!$B$3,I210+'Réglages'!$B$4)))</f>
      </c>
      <c r="L210" s="2">
        <f>IF(K210="","",IF(K210&lt;TODAY(),"En retard",IF(K210=TODAY(),"Aujourd'hui","")))</f>
      </c>
      <c r="M210" s="2"/>
      <c r="N210" s="2"/>
      <c r="O210" s="2">
        <f>IF(OR(F210="",J210=""),"",J210-F210)</f>
      </c>
    </row>
    <row r="211" spans="1:15" x14ac:dyDescent="0.25">
      <c r="A211" s="2"/>
      <c r="B211" s="2"/>
      <c r="C211" s="2"/>
      <c r="D211" s="2"/>
      <c r="E211" s="3"/>
      <c r="F211" s="4"/>
      <c r="G211" s="2"/>
      <c r="H211" s="4"/>
      <c r="I211" s="4"/>
      <c r="J211" s="4"/>
      <c r="K211" s="4">
        <f>IF(OR(F211="",J211&lt;&gt;"",OR(G211="Accepté",G211="Refusé",G211="Sans suite")),"",IF(H211="",F211+'Réglages'!$B$2,IF(I211="",H211+'Réglages'!$B$3,I211+'Réglages'!$B$4)))</f>
      </c>
      <c r="L211" s="2">
        <f>IF(K211="","",IF(K211&lt;TODAY(),"En retard",IF(K211=TODAY(),"Aujourd'hui","")))</f>
      </c>
      <c r="M211" s="2"/>
      <c r="N211" s="2"/>
      <c r="O211" s="2">
        <f>IF(OR(F211="",J211=""),"",J211-F211)</f>
      </c>
    </row>
    <row r="212" spans="1:15" x14ac:dyDescent="0.25">
      <c r="A212" s="2"/>
      <c r="B212" s="2"/>
      <c r="C212" s="2"/>
      <c r="D212" s="2"/>
      <c r="E212" s="3"/>
      <c r="F212" s="4"/>
      <c r="G212" s="2"/>
      <c r="H212" s="4"/>
      <c r="I212" s="4"/>
      <c r="J212" s="4"/>
      <c r="K212" s="4">
        <f>IF(OR(F212="",J212&lt;&gt;"",OR(G212="Accepté",G212="Refusé",G212="Sans suite")),"",IF(H212="",F212+'Réglages'!$B$2,IF(I212="",H212+'Réglages'!$B$3,I212+'Réglages'!$B$4)))</f>
      </c>
      <c r="L212" s="2">
        <f>IF(K212="","",IF(K212&lt;TODAY(),"En retard",IF(K212=TODAY(),"Aujourd'hui","")))</f>
      </c>
      <c r="M212" s="2"/>
      <c r="N212" s="2"/>
      <c r="O212" s="2">
        <f>IF(OR(F212="",J212=""),"",J212-F212)</f>
      </c>
    </row>
    <row r="213" spans="1:15" x14ac:dyDescent="0.25">
      <c r="A213" s="2"/>
      <c r="B213" s="2"/>
      <c r="C213" s="2"/>
      <c r="D213" s="2"/>
      <c r="E213" s="3"/>
      <c r="F213" s="4"/>
      <c r="G213" s="2"/>
      <c r="H213" s="4"/>
      <c r="I213" s="4"/>
      <c r="J213" s="4"/>
      <c r="K213" s="4">
        <f>IF(OR(F213="",J213&lt;&gt;"",OR(G213="Accepté",G213="Refusé",G213="Sans suite")),"",IF(H213="",F213+'Réglages'!$B$2,IF(I213="",H213+'Réglages'!$B$3,I213+'Réglages'!$B$4)))</f>
      </c>
      <c r="L213" s="2">
        <f>IF(K213="","",IF(K213&lt;TODAY(),"En retard",IF(K213=TODAY(),"Aujourd'hui","")))</f>
      </c>
      <c r="M213" s="2"/>
      <c r="N213" s="2"/>
      <c r="O213" s="2">
        <f>IF(OR(F213="",J213=""),"",J213-F213)</f>
      </c>
    </row>
    <row r="214" spans="1:15" x14ac:dyDescent="0.25">
      <c r="A214" s="2"/>
      <c r="B214" s="2"/>
      <c r="C214" s="2"/>
      <c r="D214" s="2"/>
      <c r="E214" s="3"/>
      <c r="F214" s="4"/>
      <c r="G214" s="2"/>
      <c r="H214" s="4"/>
      <c r="I214" s="4"/>
      <c r="J214" s="4"/>
      <c r="K214" s="4">
        <f>IF(OR(F214="",J214&lt;&gt;"",OR(G214="Accepté",G214="Refusé",G214="Sans suite")),"",IF(H214="",F214+'Réglages'!$B$2,IF(I214="",H214+'Réglages'!$B$3,I214+'Réglages'!$B$4)))</f>
      </c>
      <c r="L214" s="2">
        <f>IF(K214="","",IF(K214&lt;TODAY(),"En retard",IF(K214=TODAY(),"Aujourd'hui","")))</f>
      </c>
      <c r="M214" s="2"/>
      <c r="N214" s="2"/>
      <c r="O214" s="2">
        <f>IF(OR(F214="",J214=""),"",J214-F214)</f>
      </c>
    </row>
    <row r="215" spans="1:15" x14ac:dyDescent="0.25">
      <c r="A215" s="2"/>
      <c r="B215" s="2"/>
      <c r="C215" s="2"/>
      <c r="D215" s="2"/>
      <c r="E215" s="3"/>
      <c r="F215" s="4"/>
      <c r="G215" s="2"/>
      <c r="H215" s="4"/>
      <c r="I215" s="4"/>
      <c r="J215" s="4"/>
      <c r="K215" s="4">
        <f>IF(OR(F215="",J215&lt;&gt;"",OR(G215="Accepté",G215="Refusé",G215="Sans suite")),"",IF(H215="",F215+'Réglages'!$B$2,IF(I215="",H215+'Réglages'!$B$3,I215+'Réglages'!$B$4)))</f>
      </c>
      <c r="L215" s="2">
        <f>IF(K215="","",IF(K215&lt;TODAY(),"En retard",IF(K215=TODAY(),"Aujourd'hui","")))</f>
      </c>
      <c r="M215" s="2"/>
      <c r="N215" s="2"/>
      <c r="O215" s="2">
        <f>IF(OR(F215="",J215=""),"",J215-F215)</f>
      </c>
    </row>
    <row r="216" spans="1:15" x14ac:dyDescent="0.25">
      <c r="A216" s="2"/>
      <c r="B216" s="2"/>
      <c r="C216" s="2"/>
      <c r="D216" s="2"/>
      <c r="E216" s="3"/>
      <c r="F216" s="4"/>
      <c r="G216" s="2"/>
      <c r="H216" s="4"/>
      <c r="I216" s="4"/>
      <c r="J216" s="4"/>
      <c r="K216" s="4">
        <f>IF(OR(F216="",J216&lt;&gt;"",OR(G216="Accepté",G216="Refusé",G216="Sans suite")),"",IF(H216="",F216+'Réglages'!$B$2,IF(I216="",H216+'Réglages'!$B$3,I216+'Réglages'!$B$4)))</f>
      </c>
      <c r="L216" s="2">
        <f>IF(K216="","",IF(K216&lt;TODAY(),"En retard",IF(K216=TODAY(),"Aujourd'hui","")))</f>
      </c>
      <c r="M216" s="2"/>
      <c r="N216" s="2"/>
      <c r="O216" s="2">
        <f>IF(OR(F216="",J216=""),"",J216-F216)</f>
      </c>
    </row>
    <row r="217" spans="1:15" x14ac:dyDescent="0.25">
      <c r="A217" s="2"/>
      <c r="B217" s="2"/>
      <c r="C217" s="2"/>
      <c r="D217" s="2"/>
      <c r="E217" s="3"/>
      <c r="F217" s="4"/>
      <c r="G217" s="2"/>
      <c r="H217" s="4"/>
      <c r="I217" s="4"/>
      <c r="J217" s="4"/>
      <c r="K217" s="4">
        <f>IF(OR(F217="",J217&lt;&gt;"",OR(G217="Accepté",G217="Refusé",G217="Sans suite")),"",IF(H217="",F217+'Réglages'!$B$2,IF(I217="",H217+'Réglages'!$B$3,I217+'Réglages'!$B$4)))</f>
      </c>
      <c r="L217" s="2">
        <f>IF(K217="","",IF(K217&lt;TODAY(),"En retard",IF(K217=TODAY(),"Aujourd'hui","")))</f>
      </c>
      <c r="M217" s="2"/>
      <c r="N217" s="2"/>
      <c r="O217" s="2">
        <f>IF(OR(F217="",J217=""),"",J217-F217)</f>
      </c>
    </row>
    <row r="218" spans="1:15" x14ac:dyDescent="0.25">
      <c r="A218" s="2"/>
      <c r="B218" s="2"/>
      <c r="C218" s="2"/>
      <c r="D218" s="2"/>
      <c r="E218" s="3"/>
      <c r="F218" s="4"/>
      <c r="G218" s="2"/>
      <c r="H218" s="4"/>
      <c r="I218" s="4"/>
      <c r="J218" s="4"/>
      <c r="K218" s="4">
        <f>IF(OR(F218="",J218&lt;&gt;"",OR(G218="Accepté",G218="Refusé",G218="Sans suite")),"",IF(H218="",F218+'Réglages'!$B$2,IF(I218="",H218+'Réglages'!$B$3,I218+'Réglages'!$B$4)))</f>
      </c>
      <c r="L218" s="2">
        <f>IF(K218="","",IF(K218&lt;TODAY(),"En retard",IF(K218=TODAY(),"Aujourd'hui","")))</f>
      </c>
      <c r="M218" s="2"/>
      <c r="N218" s="2"/>
      <c r="O218" s="2">
        <f>IF(OR(F218="",J218=""),"",J218-F218)</f>
      </c>
    </row>
    <row r="219" spans="1:15" x14ac:dyDescent="0.25">
      <c r="A219" s="2"/>
      <c r="B219" s="2"/>
      <c r="C219" s="2"/>
      <c r="D219" s="2"/>
      <c r="E219" s="3"/>
      <c r="F219" s="4"/>
      <c r="G219" s="2"/>
      <c r="H219" s="4"/>
      <c r="I219" s="4"/>
      <c r="J219" s="4"/>
      <c r="K219" s="4">
        <f>IF(OR(F219="",J219&lt;&gt;"",OR(G219="Accepté",G219="Refusé",G219="Sans suite")),"",IF(H219="",F219+'Réglages'!$B$2,IF(I219="",H219+'Réglages'!$B$3,I219+'Réglages'!$B$4)))</f>
      </c>
      <c r="L219" s="2">
        <f>IF(K219="","",IF(K219&lt;TODAY(),"En retard",IF(K219=TODAY(),"Aujourd'hui","")))</f>
      </c>
      <c r="M219" s="2"/>
      <c r="N219" s="2"/>
      <c r="O219" s="2">
        <f>IF(OR(F219="",J219=""),"",J219-F219)</f>
      </c>
    </row>
    <row r="220" spans="1:15" x14ac:dyDescent="0.25">
      <c r="A220" s="2"/>
      <c r="B220" s="2"/>
      <c r="C220" s="2"/>
      <c r="D220" s="2"/>
      <c r="E220" s="3"/>
      <c r="F220" s="4"/>
      <c r="G220" s="2"/>
      <c r="H220" s="4"/>
      <c r="I220" s="4"/>
      <c r="J220" s="4"/>
      <c r="K220" s="4">
        <f>IF(OR(F220="",J220&lt;&gt;"",OR(G220="Accepté",G220="Refusé",G220="Sans suite")),"",IF(H220="",F220+'Réglages'!$B$2,IF(I220="",H220+'Réglages'!$B$3,I220+'Réglages'!$B$4)))</f>
      </c>
      <c r="L220" s="2">
        <f>IF(K220="","",IF(K220&lt;TODAY(),"En retard",IF(K220=TODAY(),"Aujourd'hui","")))</f>
      </c>
      <c r="M220" s="2"/>
      <c r="N220" s="2"/>
      <c r="O220" s="2">
        <f>IF(OR(F220="",J220=""),"",J220-F220)</f>
      </c>
    </row>
    <row r="221" spans="1:15" x14ac:dyDescent="0.25">
      <c r="A221" s="2"/>
      <c r="B221" s="2"/>
      <c r="C221" s="2"/>
      <c r="D221" s="2"/>
      <c r="E221" s="3"/>
      <c r="F221" s="4"/>
      <c r="G221" s="2"/>
      <c r="H221" s="4"/>
      <c r="I221" s="4"/>
      <c r="J221" s="4"/>
      <c r="K221" s="4">
        <f>IF(OR(F221="",J221&lt;&gt;"",OR(G221="Accepté",G221="Refusé",G221="Sans suite")),"",IF(H221="",F221+'Réglages'!$B$2,IF(I221="",H221+'Réglages'!$B$3,I221+'Réglages'!$B$4)))</f>
      </c>
      <c r="L221" s="2">
        <f>IF(K221="","",IF(K221&lt;TODAY(),"En retard",IF(K221=TODAY(),"Aujourd'hui","")))</f>
      </c>
      <c r="M221" s="2"/>
      <c r="N221" s="2"/>
      <c r="O221" s="2">
        <f>IF(OR(F221="",J221=""),"",J221-F221)</f>
      </c>
    </row>
    <row r="222" spans="1:15" x14ac:dyDescent="0.25">
      <c r="A222" s="2"/>
      <c r="B222" s="2"/>
      <c r="C222" s="2"/>
      <c r="D222" s="2"/>
      <c r="E222" s="3"/>
      <c r="F222" s="4"/>
      <c r="G222" s="2"/>
      <c r="H222" s="4"/>
      <c r="I222" s="4"/>
      <c r="J222" s="4"/>
      <c r="K222" s="4">
        <f>IF(OR(F222="",J222&lt;&gt;"",OR(G222="Accepté",G222="Refusé",G222="Sans suite")),"",IF(H222="",F222+'Réglages'!$B$2,IF(I222="",H222+'Réglages'!$B$3,I222+'Réglages'!$B$4)))</f>
      </c>
      <c r="L222" s="2">
        <f>IF(K222="","",IF(K222&lt;TODAY(),"En retard",IF(K222=TODAY(),"Aujourd'hui","")))</f>
      </c>
      <c r="M222" s="2"/>
      <c r="N222" s="2"/>
      <c r="O222" s="2">
        <f>IF(OR(F222="",J222=""),"",J222-F222)</f>
      </c>
    </row>
    <row r="223" spans="1:15" x14ac:dyDescent="0.25">
      <c r="A223" s="2"/>
      <c r="B223" s="2"/>
      <c r="C223" s="2"/>
      <c r="D223" s="2"/>
      <c r="E223" s="3"/>
      <c r="F223" s="4"/>
      <c r="G223" s="2"/>
      <c r="H223" s="4"/>
      <c r="I223" s="4"/>
      <c r="J223" s="4"/>
      <c r="K223" s="4">
        <f>IF(OR(F223="",J223&lt;&gt;"",OR(G223="Accepté",G223="Refusé",G223="Sans suite")),"",IF(H223="",F223+'Réglages'!$B$2,IF(I223="",H223+'Réglages'!$B$3,I223+'Réglages'!$B$4)))</f>
      </c>
      <c r="L223" s="2">
        <f>IF(K223="","",IF(K223&lt;TODAY(),"En retard",IF(K223=TODAY(),"Aujourd'hui","")))</f>
      </c>
      <c r="M223" s="2"/>
      <c r="N223" s="2"/>
      <c r="O223" s="2">
        <f>IF(OR(F223="",J223=""),"",J223-F223)</f>
      </c>
    </row>
    <row r="224" spans="1:15" x14ac:dyDescent="0.25">
      <c r="A224" s="2"/>
      <c r="B224" s="2"/>
      <c r="C224" s="2"/>
      <c r="D224" s="2"/>
      <c r="E224" s="3"/>
      <c r="F224" s="4"/>
      <c r="G224" s="2"/>
      <c r="H224" s="4"/>
      <c r="I224" s="4"/>
      <c r="J224" s="4"/>
      <c r="K224" s="4">
        <f>IF(OR(F224="",J224&lt;&gt;"",OR(G224="Accepté",G224="Refusé",G224="Sans suite")),"",IF(H224="",F224+'Réglages'!$B$2,IF(I224="",H224+'Réglages'!$B$3,I224+'Réglages'!$B$4)))</f>
      </c>
      <c r="L224" s="2">
        <f>IF(K224="","",IF(K224&lt;TODAY(),"En retard",IF(K224=TODAY(),"Aujourd'hui","")))</f>
      </c>
      <c r="M224" s="2"/>
      <c r="N224" s="2"/>
      <c r="O224" s="2">
        <f>IF(OR(F224="",J224=""),"",J224-F224)</f>
      </c>
    </row>
    <row r="225" spans="1:15" x14ac:dyDescent="0.25">
      <c r="A225" s="2"/>
      <c r="B225" s="2"/>
      <c r="C225" s="2"/>
      <c r="D225" s="2"/>
      <c r="E225" s="3"/>
      <c r="F225" s="4"/>
      <c r="G225" s="2"/>
      <c r="H225" s="4"/>
      <c r="I225" s="4"/>
      <c r="J225" s="4"/>
      <c r="K225" s="4">
        <f>IF(OR(F225="",J225&lt;&gt;"",OR(G225="Accepté",G225="Refusé",G225="Sans suite")),"",IF(H225="",F225+'Réglages'!$B$2,IF(I225="",H225+'Réglages'!$B$3,I225+'Réglages'!$B$4)))</f>
      </c>
      <c r="L225" s="2">
        <f>IF(K225="","",IF(K225&lt;TODAY(),"En retard",IF(K225=TODAY(),"Aujourd'hui","")))</f>
      </c>
      <c r="M225" s="2"/>
      <c r="N225" s="2"/>
      <c r="O225" s="2">
        <f>IF(OR(F225="",J225=""),"",J225-F225)</f>
      </c>
    </row>
    <row r="226" spans="1:15" x14ac:dyDescent="0.25">
      <c r="A226" s="2"/>
      <c r="B226" s="2"/>
      <c r="C226" s="2"/>
      <c r="D226" s="2"/>
      <c r="E226" s="3"/>
      <c r="F226" s="4"/>
      <c r="G226" s="2"/>
      <c r="H226" s="4"/>
      <c r="I226" s="4"/>
      <c r="J226" s="4"/>
      <c r="K226" s="4">
        <f>IF(OR(F226="",J226&lt;&gt;"",OR(G226="Accepté",G226="Refusé",G226="Sans suite")),"",IF(H226="",F226+'Réglages'!$B$2,IF(I226="",H226+'Réglages'!$B$3,I226+'Réglages'!$B$4)))</f>
      </c>
      <c r="L226" s="2">
        <f>IF(K226="","",IF(K226&lt;TODAY(),"En retard",IF(K226=TODAY(),"Aujourd'hui","")))</f>
      </c>
      <c r="M226" s="2"/>
      <c r="N226" s="2"/>
      <c r="O226" s="2">
        <f>IF(OR(F226="",J226=""),"",J226-F226)</f>
      </c>
    </row>
    <row r="227" spans="1:15" x14ac:dyDescent="0.25">
      <c r="A227" s="2"/>
      <c r="B227" s="2"/>
      <c r="C227" s="2"/>
      <c r="D227" s="2"/>
      <c r="E227" s="3"/>
      <c r="F227" s="4"/>
      <c r="G227" s="2"/>
      <c r="H227" s="4"/>
      <c r="I227" s="4"/>
      <c r="J227" s="4"/>
      <c r="K227" s="4">
        <f>IF(OR(F227="",J227&lt;&gt;"",OR(G227="Accepté",G227="Refusé",G227="Sans suite")),"",IF(H227="",F227+'Réglages'!$B$2,IF(I227="",H227+'Réglages'!$B$3,I227+'Réglages'!$B$4)))</f>
      </c>
      <c r="L227" s="2">
        <f>IF(K227="","",IF(K227&lt;TODAY(),"En retard",IF(K227=TODAY(),"Aujourd'hui","")))</f>
      </c>
      <c r="M227" s="2"/>
      <c r="N227" s="2"/>
      <c r="O227" s="2">
        <f>IF(OR(F227="",J227=""),"",J227-F227)</f>
      </c>
    </row>
    <row r="228" spans="1:15" x14ac:dyDescent="0.25">
      <c r="A228" s="2"/>
      <c r="B228" s="2"/>
      <c r="C228" s="2"/>
      <c r="D228" s="2"/>
      <c r="E228" s="3"/>
      <c r="F228" s="4"/>
      <c r="G228" s="2"/>
      <c r="H228" s="4"/>
      <c r="I228" s="4"/>
      <c r="J228" s="4"/>
      <c r="K228" s="4">
        <f>IF(OR(F228="",J228&lt;&gt;"",OR(G228="Accepté",G228="Refusé",G228="Sans suite")),"",IF(H228="",F228+'Réglages'!$B$2,IF(I228="",H228+'Réglages'!$B$3,I228+'Réglages'!$B$4)))</f>
      </c>
      <c r="L228" s="2">
        <f>IF(K228="","",IF(K228&lt;TODAY(),"En retard",IF(K228=TODAY(),"Aujourd'hui","")))</f>
      </c>
      <c r="M228" s="2"/>
      <c r="N228" s="2"/>
      <c r="O228" s="2">
        <f>IF(OR(F228="",J228=""),"",J228-F228)</f>
      </c>
    </row>
    <row r="229" spans="1:15" x14ac:dyDescent="0.25">
      <c r="A229" s="2"/>
      <c r="B229" s="2"/>
      <c r="C229" s="2"/>
      <c r="D229" s="2"/>
      <c r="E229" s="3"/>
      <c r="F229" s="4"/>
      <c r="G229" s="2"/>
      <c r="H229" s="4"/>
      <c r="I229" s="4"/>
      <c r="J229" s="4"/>
      <c r="K229" s="4">
        <f>IF(OR(F229="",J229&lt;&gt;"",OR(G229="Accepté",G229="Refusé",G229="Sans suite")),"",IF(H229="",F229+'Réglages'!$B$2,IF(I229="",H229+'Réglages'!$B$3,I229+'Réglages'!$B$4)))</f>
      </c>
      <c r="L229" s="2">
        <f>IF(K229="","",IF(K229&lt;TODAY(),"En retard",IF(K229=TODAY(),"Aujourd'hui","")))</f>
      </c>
      <c r="M229" s="2"/>
      <c r="N229" s="2"/>
      <c r="O229" s="2">
        <f>IF(OR(F229="",J229=""),"",J229-F229)</f>
      </c>
    </row>
    <row r="230" spans="1:15" x14ac:dyDescent="0.25">
      <c r="A230" s="2"/>
      <c r="B230" s="2"/>
      <c r="C230" s="2"/>
      <c r="D230" s="2"/>
      <c r="E230" s="3"/>
      <c r="F230" s="4"/>
      <c r="G230" s="2"/>
      <c r="H230" s="4"/>
      <c r="I230" s="4"/>
      <c r="J230" s="4"/>
      <c r="K230" s="4">
        <f>IF(OR(F230="",J230&lt;&gt;"",OR(G230="Accepté",G230="Refusé",G230="Sans suite")),"",IF(H230="",F230+'Réglages'!$B$2,IF(I230="",H230+'Réglages'!$B$3,I230+'Réglages'!$B$4)))</f>
      </c>
      <c r="L230" s="2">
        <f>IF(K230="","",IF(K230&lt;TODAY(),"En retard",IF(K230=TODAY(),"Aujourd'hui","")))</f>
      </c>
      <c r="M230" s="2"/>
      <c r="N230" s="2"/>
      <c r="O230" s="2">
        <f>IF(OR(F230="",J230=""),"",J230-F230)</f>
      </c>
    </row>
    <row r="231" spans="1:15" x14ac:dyDescent="0.25">
      <c r="A231" s="2"/>
      <c r="B231" s="2"/>
      <c r="C231" s="2"/>
      <c r="D231" s="2"/>
      <c r="E231" s="3"/>
      <c r="F231" s="4"/>
      <c r="G231" s="2"/>
      <c r="H231" s="4"/>
      <c r="I231" s="4"/>
      <c r="J231" s="4"/>
      <c r="K231" s="4">
        <f>IF(OR(F231="",J231&lt;&gt;"",OR(G231="Accepté",G231="Refusé",G231="Sans suite")),"",IF(H231="",F231+'Réglages'!$B$2,IF(I231="",H231+'Réglages'!$B$3,I231+'Réglages'!$B$4)))</f>
      </c>
      <c r="L231" s="2">
        <f>IF(K231="","",IF(K231&lt;TODAY(),"En retard",IF(K231=TODAY(),"Aujourd'hui","")))</f>
      </c>
      <c r="M231" s="2"/>
      <c r="N231" s="2"/>
      <c r="O231" s="2">
        <f>IF(OR(F231="",J231=""),"",J231-F231)</f>
      </c>
    </row>
    <row r="232" spans="1:15" x14ac:dyDescent="0.25">
      <c r="A232" s="2"/>
      <c r="B232" s="2"/>
      <c r="C232" s="2"/>
      <c r="D232" s="2"/>
      <c r="E232" s="3"/>
      <c r="F232" s="4"/>
      <c r="G232" s="2"/>
      <c r="H232" s="4"/>
      <c r="I232" s="4"/>
      <c r="J232" s="4"/>
      <c r="K232" s="4">
        <f>IF(OR(F232="",J232&lt;&gt;"",OR(G232="Accepté",G232="Refusé",G232="Sans suite")),"",IF(H232="",F232+'Réglages'!$B$2,IF(I232="",H232+'Réglages'!$B$3,I232+'Réglages'!$B$4)))</f>
      </c>
      <c r="L232" s="2">
        <f>IF(K232="","",IF(K232&lt;TODAY(),"En retard",IF(K232=TODAY(),"Aujourd'hui","")))</f>
      </c>
      <c r="M232" s="2"/>
      <c r="N232" s="2"/>
      <c r="O232" s="2">
        <f>IF(OR(F232="",J232=""),"",J232-F232)</f>
      </c>
    </row>
    <row r="233" spans="1:15" x14ac:dyDescent="0.25">
      <c r="A233" s="2"/>
      <c r="B233" s="2"/>
      <c r="C233" s="2"/>
      <c r="D233" s="2"/>
      <c r="E233" s="3"/>
      <c r="F233" s="4"/>
      <c r="G233" s="2"/>
      <c r="H233" s="4"/>
      <c r="I233" s="4"/>
      <c r="J233" s="4"/>
      <c r="K233" s="4">
        <f>IF(OR(F233="",J233&lt;&gt;"",OR(G233="Accepté",G233="Refusé",G233="Sans suite")),"",IF(H233="",F233+'Réglages'!$B$2,IF(I233="",H233+'Réglages'!$B$3,I233+'Réglages'!$B$4)))</f>
      </c>
      <c r="L233" s="2">
        <f>IF(K233="","",IF(K233&lt;TODAY(),"En retard",IF(K233=TODAY(),"Aujourd'hui","")))</f>
      </c>
      <c r="M233" s="2"/>
      <c r="N233" s="2"/>
      <c r="O233" s="2">
        <f>IF(OR(F233="",J233=""),"",J233-F233)</f>
      </c>
    </row>
    <row r="234" spans="1:15" x14ac:dyDescent="0.25">
      <c r="A234" s="2"/>
      <c r="B234" s="2"/>
      <c r="C234" s="2"/>
      <c r="D234" s="2"/>
      <c r="E234" s="3"/>
      <c r="F234" s="4"/>
      <c r="G234" s="2"/>
      <c r="H234" s="4"/>
      <c r="I234" s="4"/>
      <c r="J234" s="4"/>
      <c r="K234" s="4">
        <f>IF(OR(F234="",J234&lt;&gt;"",OR(G234="Accepté",G234="Refusé",G234="Sans suite")),"",IF(H234="",F234+'Réglages'!$B$2,IF(I234="",H234+'Réglages'!$B$3,I234+'Réglages'!$B$4)))</f>
      </c>
      <c r="L234" s="2">
        <f>IF(K234="","",IF(K234&lt;TODAY(),"En retard",IF(K234=TODAY(),"Aujourd'hui","")))</f>
      </c>
      <c r="M234" s="2"/>
      <c r="N234" s="2"/>
      <c r="O234" s="2">
        <f>IF(OR(F234="",J234=""),"",J234-F234)</f>
      </c>
    </row>
    <row r="235" spans="1:15" x14ac:dyDescent="0.25">
      <c r="A235" s="2"/>
      <c r="B235" s="2"/>
      <c r="C235" s="2"/>
      <c r="D235" s="2"/>
      <c r="E235" s="3"/>
      <c r="F235" s="4"/>
      <c r="G235" s="2"/>
      <c r="H235" s="4"/>
      <c r="I235" s="4"/>
      <c r="J235" s="4"/>
      <c r="K235" s="4">
        <f>IF(OR(F235="",J235&lt;&gt;"",OR(G235="Accepté",G235="Refusé",G235="Sans suite")),"",IF(H235="",F235+'Réglages'!$B$2,IF(I235="",H235+'Réglages'!$B$3,I235+'Réglages'!$B$4)))</f>
      </c>
      <c r="L235" s="2">
        <f>IF(K235="","",IF(K235&lt;TODAY(),"En retard",IF(K235=TODAY(),"Aujourd'hui","")))</f>
      </c>
      <c r="M235" s="2"/>
      <c r="N235" s="2"/>
      <c r="O235" s="2">
        <f>IF(OR(F235="",J235=""),"",J235-F235)</f>
      </c>
    </row>
    <row r="236" spans="1:15" x14ac:dyDescent="0.25">
      <c r="A236" s="2"/>
      <c r="B236" s="2"/>
      <c r="C236" s="2"/>
      <c r="D236" s="2"/>
      <c r="E236" s="3"/>
      <c r="F236" s="4"/>
      <c r="G236" s="2"/>
      <c r="H236" s="4"/>
      <c r="I236" s="4"/>
      <c r="J236" s="4"/>
      <c r="K236" s="4">
        <f>IF(OR(F236="",J236&lt;&gt;"",OR(G236="Accepté",G236="Refusé",G236="Sans suite")),"",IF(H236="",F236+'Réglages'!$B$2,IF(I236="",H236+'Réglages'!$B$3,I236+'Réglages'!$B$4)))</f>
      </c>
      <c r="L236" s="2">
        <f>IF(K236="","",IF(K236&lt;TODAY(),"En retard",IF(K236=TODAY(),"Aujourd'hui","")))</f>
      </c>
      <c r="M236" s="2"/>
      <c r="N236" s="2"/>
      <c r="O236" s="2">
        <f>IF(OR(F236="",J236=""),"",J236-F236)</f>
      </c>
    </row>
    <row r="237" spans="1:15" x14ac:dyDescent="0.25">
      <c r="A237" s="2"/>
      <c r="B237" s="2"/>
      <c r="C237" s="2"/>
      <c r="D237" s="2"/>
      <c r="E237" s="3"/>
      <c r="F237" s="4"/>
      <c r="G237" s="2"/>
      <c r="H237" s="4"/>
      <c r="I237" s="4"/>
      <c r="J237" s="4"/>
      <c r="K237" s="4">
        <f>IF(OR(F237="",J237&lt;&gt;"",OR(G237="Accepté",G237="Refusé",G237="Sans suite")),"",IF(H237="",F237+'Réglages'!$B$2,IF(I237="",H237+'Réglages'!$B$3,I237+'Réglages'!$B$4)))</f>
      </c>
      <c r="L237" s="2">
        <f>IF(K237="","",IF(K237&lt;TODAY(),"En retard",IF(K237=TODAY(),"Aujourd'hui","")))</f>
      </c>
      <c r="M237" s="2"/>
      <c r="N237" s="2"/>
      <c r="O237" s="2">
        <f>IF(OR(F237="",J237=""),"",J237-F237)</f>
      </c>
    </row>
    <row r="238" spans="1:15" x14ac:dyDescent="0.25">
      <c r="A238" s="2"/>
      <c r="B238" s="2"/>
      <c r="C238" s="2"/>
      <c r="D238" s="2"/>
      <c r="E238" s="3"/>
      <c r="F238" s="4"/>
      <c r="G238" s="2"/>
      <c r="H238" s="4"/>
      <c r="I238" s="4"/>
      <c r="J238" s="4"/>
      <c r="K238" s="4">
        <f>IF(OR(F238="",J238&lt;&gt;"",OR(G238="Accepté",G238="Refusé",G238="Sans suite")),"",IF(H238="",F238+'Réglages'!$B$2,IF(I238="",H238+'Réglages'!$B$3,I238+'Réglages'!$B$4)))</f>
      </c>
      <c r="L238" s="2">
        <f>IF(K238="","",IF(K238&lt;TODAY(),"En retard",IF(K238=TODAY(),"Aujourd'hui","")))</f>
      </c>
      <c r="M238" s="2"/>
      <c r="N238" s="2"/>
      <c r="O238" s="2">
        <f>IF(OR(F238="",J238=""),"",J238-F238)</f>
      </c>
    </row>
    <row r="239" spans="1:15" x14ac:dyDescent="0.25">
      <c r="A239" s="2"/>
      <c r="B239" s="2"/>
      <c r="C239" s="2"/>
      <c r="D239" s="2"/>
      <c r="E239" s="3"/>
      <c r="F239" s="4"/>
      <c r="G239" s="2"/>
      <c r="H239" s="4"/>
      <c r="I239" s="4"/>
      <c r="J239" s="4"/>
      <c r="K239" s="4">
        <f>IF(OR(F239="",J239&lt;&gt;"",OR(G239="Accepté",G239="Refusé",G239="Sans suite")),"",IF(H239="",F239+'Réglages'!$B$2,IF(I239="",H239+'Réglages'!$B$3,I239+'Réglages'!$B$4)))</f>
      </c>
      <c r="L239" s="2">
        <f>IF(K239="","",IF(K239&lt;TODAY(),"En retard",IF(K239=TODAY(),"Aujourd'hui","")))</f>
      </c>
      <c r="M239" s="2"/>
      <c r="N239" s="2"/>
      <c r="O239" s="2">
        <f>IF(OR(F239="",J239=""),"",J239-F239)</f>
      </c>
    </row>
    <row r="240" spans="1:15" x14ac:dyDescent="0.25">
      <c r="A240" s="2"/>
      <c r="B240" s="2"/>
      <c r="C240" s="2"/>
      <c r="D240" s="2"/>
      <c r="E240" s="3"/>
      <c r="F240" s="4"/>
      <c r="G240" s="2"/>
      <c r="H240" s="4"/>
      <c r="I240" s="4"/>
      <c r="J240" s="4"/>
      <c r="K240" s="4">
        <f>IF(OR(F240="",J240&lt;&gt;"",OR(G240="Accepté",G240="Refusé",G240="Sans suite")),"",IF(H240="",F240+'Réglages'!$B$2,IF(I240="",H240+'Réglages'!$B$3,I240+'Réglages'!$B$4)))</f>
      </c>
      <c r="L240" s="2">
        <f>IF(K240="","",IF(K240&lt;TODAY(),"En retard",IF(K240=TODAY(),"Aujourd'hui","")))</f>
      </c>
      <c r="M240" s="2"/>
      <c r="N240" s="2"/>
      <c r="O240" s="2">
        <f>IF(OR(F240="",J240=""),"",J240-F240)</f>
      </c>
    </row>
    <row r="241" spans="1:15" x14ac:dyDescent="0.25">
      <c r="A241" s="2"/>
      <c r="B241" s="2"/>
      <c r="C241" s="2"/>
      <c r="D241" s="2"/>
      <c r="E241" s="3"/>
      <c r="F241" s="4"/>
      <c r="G241" s="2"/>
      <c r="H241" s="4"/>
      <c r="I241" s="4"/>
      <c r="J241" s="4"/>
      <c r="K241" s="4">
        <f>IF(OR(F241="",J241&lt;&gt;"",OR(G241="Accepté",G241="Refusé",G241="Sans suite")),"",IF(H241="",F241+'Réglages'!$B$2,IF(I241="",H241+'Réglages'!$B$3,I241+'Réglages'!$B$4)))</f>
      </c>
      <c r="L241" s="2">
        <f>IF(K241="","",IF(K241&lt;TODAY(),"En retard",IF(K241=TODAY(),"Aujourd'hui","")))</f>
      </c>
      <c r="M241" s="2"/>
      <c r="N241" s="2"/>
      <c r="O241" s="2">
        <f>IF(OR(F241="",J241=""),"",J241-F241)</f>
      </c>
    </row>
    <row r="242" spans="1:15" x14ac:dyDescent="0.25">
      <c r="A242" s="2"/>
      <c r="B242" s="2"/>
      <c r="C242" s="2"/>
      <c r="D242" s="2"/>
      <c r="E242" s="3"/>
      <c r="F242" s="4"/>
      <c r="G242" s="2"/>
      <c r="H242" s="4"/>
      <c r="I242" s="4"/>
      <c r="J242" s="4"/>
      <c r="K242" s="4">
        <f>IF(OR(F242="",J242&lt;&gt;"",OR(G242="Accepté",G242="Refusé",G242="Sans suite")),"",IF(H242="",F242+'Réglages'!$B$2,IF(I242="",H242+'Réglages'!$B$3,I242+'Réglages'!$B$4)))</f>
      </c>
      <c r="L242" s="2">
        <f>IF(K242="","",IF(K242&lt;TODAY(),"En retard",IF(K242=TODAY(),"Aujourd'hui","")))</f>
      </c>
      <c r="M242" s="2"/>
      <c r="N242" s="2"/>
      <c r="O242" s="2">
        <f>IF(OR(F242="",J242=""),"",J242-F242)</f>
      </c>
    </row>
    <row r="243" spans="1:15" x14ac:dyDescent="0.25">
      <c r="A243" s="2"/>
      <c r="B243" s="2"/>
      <c r="C243" s="2"/>
      <c r="D243" s="2"/>
      <c r="E243" s="3"/>
      <c r="F243" s="4"/>
      <c r="G243" s="2"/>
      <c r="H243" s="4"/>
      <c r="I243" s="4"/>
      <c r="J243" s="4"/>
      <c r="K243" s="4">
        <f>IF(OR(F243="",J243&lt;&gt;"",OR(G243="Accepté",G243="Refusé",G243="Sans suite")),"",IF(H243="",F243+'Réglages'!$B$2,IF(I243="",H243+'Réglages'!$B$3,I243+'Réglages'!$B$4)))</f>
      </c>
      <c r="L243" s="2">
        <f>IF(K243="","",IF(K243&lt;TODAY(),"En retard",IF(K243=TODAY(),"Aujourd'hui","")))</f>
      </c>
      <c r="M243" s="2"/>
      <c r="N243" s="2"/>
      <c r="O243" s="2">
        <f>IF(OR(F243="",J243=""),"",J243-F243)</f>
      </c>
    </row>
    <row r="244" spans="1:15" x14ac:dyDescent="0.25">
      <c r="A244" s="2"/>
      <c r="B244" s="2"/>
      <c r="C244" s="2"/>
      <c r="D244" s="2"/>
      <c r="E244" s="3"/>
      <c r="F244" s="4"/>
      <c r="G244" s="2"/>
      <c r="H244" s="4"/>
      <c r="I244" s="4"/>
      <c r="J244" s="4"/>
      <c r="K244" s="4">
        <f>IF(OR(F244="",J244&lt;&gt;"",OR(G244="Accepté",G244="Refusé",G244="Sans suite")),"",IF(H244="",F244+'Réglages'!$B$2,IF(I244="",H244+'Réglages'!$B$3,I244+'Réglages'!$B$4)))</f>
      </c>
      <c r="L244" s="2">
        <f>IF(K244="","",IF(K244&lt;TODAY(),"En retard",IF(K244=TODAY(),"Aujourd'hui","")))</f>
      </c>
      <c r="M244" s="2"/>
      <c r="N244" s="2"/>
      <c r="O244" s="2">
        <f>IF(OR(F244="",J244=""),"",J244-F244)</f>
      </c>
    </row>
    <row r="245" spans="1:15" x14ac:dyDescent="0.25">
      <c r="A245" s="2"/>
      <c r="B245" s="2"/>
      <c r="C245" s="2"/>
      <c r="D245" s="2"/>
      <c r="E245" s="3"/>
      <c r="F245" s="4"/>
      <c r="G245" s="2"/>
      <c r="H245" s="4"/>
      <c r="I245" s="4"/>
      <c r="J245" s="4"/>
      <c r="K245" s="4">
        <f>IF(OR(F245="",J245&lt;&gt;"",OR(G245="Accepté",G245="Refusé",G245="Sans suite")),"",IF(H245="",F245+'Réglages'!$B$2,IF(I245="",H245+'Réglages'!$B$3,I245+'Réglages'!$B$4)))</f>
      </c>
      <c r="L245" s="2">
        <f>IF(K245="","",IF(K245&lt;TODAY(),"En retard",IF(K245=TODAY(),"Aujourd'hui","")))</f>
      </c>
      <c r="M245" s="2"/>
      <c r="N245" s="2"/>
      <c r="O245" s="2">
        <f>IF(OR(F245="",J245=""),"",J245-F245)</f>
      </c>
    </row>
    <row r="246" spans="1:15" x14ac:dyDescent="0.25">
      <c r="A246" s="2"/>
      <c r="B246" s="2"/>
      <c r="C246" s="2"/>
      <c r="D246" s="2"/>
      <c r="E246" s="3"/>
      <c r="F246" s="4"/>
      <c r="G246" s="2"/>
      <c r="H246" s="4"/>
      <c r="I246" s="4"/>
      <c r="J246" s="4"/>
      <c r="K246" s="4">
        <f>IF(OR(F246="",J246&lt;&gt;"",OR(G246="Accepté",G246="Refusé",G246="Sans suite")),"",IF(H246="",F246+'Réglages'!$B$2,IF(I246="",H246+'Réglages'!$B$3,I246+'Réglages'!$B$4)))</f>
      </c>
      <c r="L246" s="2">
        <f>IF(K246="","",IF(K246&lt;TODAY(),"En retard",IF(K246=TODAY(),"Aujourd'hui","")))</f>
      </c>
      <c r="M246" s="2"/>
      <c r="N246" s="2"/>
      <c r="O246" s="2">
        <f>IF(OR(F246="",J246=""),"",J246-F246)</f>
      </c>
    </row>
    <row r="247" spans="1:15" x14ac:dyDescent="0.25">
      <c r="A247" s="2"/>
      <c r="B247" s="2"/>
      <c r="C247" s="2"/>
      <c r="D247" s="2"/>
      <c r="E247" s="3"/>
      <c r="F247" s="4"/>
      <c r="G247" s="2"/>
      <c r="H247" s="4"/>
      <c r="I247" s="4"/>
      <c r="J247" s="4"/>
      <c r="K247" s="4">
        <f>IF(OR(F247="",J247&lt;&gt;"",OR(G247="Accepté",G247="Refusé",G247="Sans suite")),"",IF(H247="",F247+'Réglages'!$B$2,IF(I247="",H247+'Réglages'!$B$3,I247+'Réglages'!$B$4)))</f>
      </c>
      <c r="L247" s="2">
        <f>IF(K247="","",IF(K247&lt;TODAY(),"En retard",IF(K247=TODAY(),"Aujourd'hui","")))</f>
      </c>
      <c r="M247" s="2"/>
      <c r="N247" s="2"/>
      <c r="O247" s="2">
        <f>IF(OR(F247="",J247=""),"",J247-F247)</f>
      </c>
    </row>
    <row r="248" spans="1:15" x14ac:dyDescent="0.25">
      <c r="A248" s="2"/>
      <c r="B248" s="2"/>
      <c r="C248" s="2"/>
      <c r="D248" s="2"/>
      <c r="E248" s="3"/>
      <c r="F248" s="4"/>
      <c r="G248" s="2"/>
      <c r="H248" s="4"/>
      <c r="I248" s="4"/>
      <c r="J248" s="4"/>
      <c r="K248" s="4">
        <f>IF(OR(F248="",J248&lt;&gt;"",OR(G248="Accepté",G248="Refusé",G248="Sans suite")),"",IF(H248="",F248+'Réglages'!$B$2,IF(I248="",H248+'Réglages'!$B$3,I248+'Réglages'!$B$4)))</f>
      </c>
      <c r="L248" s="2">
        <f>IF(K248="","",IF(K248&lt;TODAY(),"En retard",IF(K248=TODAY(),"Aujourd'hui","")))</f>
      </c>
      <c r="M248" s="2"/>
      <c r="N248" s="2"/>
      <c r="O248" s="2">
        <f>IF(OR(F248="",J248=""),"",J248-F248)</f>
      </c>
    </row>
    <row r="249" spans="1:15" x14ac:dyDescent="0.25">
      <c r="A249" s="2"/>
      <c r="B249" s="2"/>
      <c r="C249" s="2"/>
      <c r="D249" s="2"/>
      <c r="E249" s="3"/>
      <c r="F249" s="4"/>
      <c r="G249" s="2"/>
      <c r="H249" s="4"/>
      <c r="I249" s="4"/>
      <c r="J249" s="4"/>
      <c r="K249" s="4">
        <f>IF(OR(F249="",J249&lt;&gt;"",OR(G249="Accepté",G249="Refusé",G249="Sans suite")),"",IF(H249="",F249+'Réglages'!$B$2,IF(I249="",H249+'Réglages'!$B$3,I249+'Réglages'!$B$4)))</f>
      </c>
      <c r="L249" s="2">
        <f>IF(K249="","",IF(K249&lt;TODAY(),"En retard",IF(K249=TODAY(),"Aujourd'hui","")))</f>
      </c>
      <c r="M249" s="2"/>
      <c r="N249" s="2"/>
      <c r="O249" s="2">
        <f>IF(OR(F249="",J249=""),"",J249-F249)</f>
      </c>
    </row>
    <row r="250" spans="1:15" x14ac:dyDescent="0.25">
      <c r="A250" s="2"/>
      <c r="B250" s="2"/>
      <c r="C250" s="2"/>
      <c r="D250" s="2"/>
      <c r="E250" s="3"/>
      <c r="F250" s="4"/>
      <c r="G250" s="2"/>
      <c r="H250" s="4"/>
      <c r="I250" s="4"/>
      <c r="J250" s="4"/>
      <c r="K250" s="4">
        <f>IF(OR(F250="",J250&lt;&gt;"",OR(G250="Accepté",G250="Refusé",G250="Sans suite")),"",IF(H250="",F250+'Réglages'!$B$2,IF(I250="",H250+'Réglages'!$B$3,I250+'Réglages'!$B$4)))</f>
      </c>
      <c r="L250" s="2">
        <f>IF(K250="","",IF(K250&lt;TODAY(),"En retard",IF(K250=TODAY(),"Aujourd'hui","")))</f>
      </c>
      <c r="M250" s="2"/>
      <c r="N250" s="2"/>
      <c r="O250" s="2">
        <f>IF(OR(F250="",J250=""),"",J250-F250)</f>
      </c>
    </row>
    <row r="251" spans="1:15" x14ac:dyDescent="0.25">
      <c r="A251" s="2"/>
      <c r="B251" s="2"/>
      <c r="C251" s="2"/>
      <c r="D251" s="2"/>
      <c r="E251" s="3"/>
      <c r="F251" s="4"/>
      <c r="G251" s="2"/>
      <c r="H251" s="4"/>
      <c r="I251" s="4"/>
      <c r="J251" s="4"/>
      <c r="K251" s="4">
        <f>IF(OR(F251="",J251&lt;&gt;"",OR(G251="Accepté",G251="Refusé",G251="Sans suite")),"",IF(H251="",F251+'Réglages'!$B$2,IF(I251="",H251+'Réglages'!$B$3,I251+'Réglages'!$B$4)))</f>
      </c>
      <c r="L251" s="2">
        <f>IF(K251="","",IF(K251&lt;TODAY(),"En retard",IF(K251=TODAY(),"Aujourd'hui","")))</f>
      </c>
      <c r="M251" s="2"/>
      <c r="N251" s="2"/>
      <c r="O251" s="2">
        <f>IF(OR(F251="",J251=""),"",J251-F251)</f>
      </c>
    </row>
    <row r="252" spans="1:15" x14ac:dyDescent="0.25">
      <c r="A252" s="2"/>
      <c r="B252" s="2"/>
      <c r="C252" s="2"/>
      <c r="D252" s="2"/>
      <c r="E252" s="3"/>
      <c r="F252" s="4"/>
      <c r="G252" s="2"/>
      <c r="H252" s="4"/>
      <c r="I252" s="4"/>
      <c r="J252" s="4"/>
      <c r="K252" s="4">
        <f>IF(OR(F252="",J252&lt;&gt;"",OR(G252="Accepté",G252="Refusé",G252="Sans suite")),"",IF(H252="",F252+'Réglages'!$B$2,IF(I252="",H252+'Réglages'!$B$3,I252+'Réglages'!$B$4)))</f>
      </c>
      <c r="L252" s="2">
        <f>IF(K252="","",IF(K252&lt;TODAY(),"En retard",IF(K252=TODAY(),"Aujourd'hui","")))</f>
      </c>
      <c r="M252" s="2"/>
      <c r="N252" s="2"/>
      <c r="O252" s="2">
        <f>IF(OR(F252="",J252=""),"",J252-F252)</f>
      </c>
    </row>
    <row r="253" spans="1:15" x14ac:dyDescent="0.25">
      <c r="A253" s="2"/>
      <c r="B253" s="2"/>
      <c r="C253" s="2"/>
      <c r="D253" s="2"/>
      <c r="E253" s="3"/>
      <c r="F253" s="4"/>
      <c r="G253" s="2"/>
      <c r="H253" s="4"/>
      <c r="I253" s="4"/>
      <c r="J253" s="4"/>
      <c r="K253" s="4">
        <f>IF(OR(F253="",J253&lt;&gt;"",OR(G253="Accepté",G253="Refusé",G253="Sans suite")),"",IF(H253="",F253+'Réglages'!$B$2,IF(I253="",H253+'Réglages'!$B$3,I253+'Réglages'!$B$4)))</f>
      </c>
      <c r="L253" s="2">
        <f>IF(K253="","",IF(K253&lt;TODAY(),"En retard",IF(K253=TODAY(),"Aujourd'hui","")))</f>
      </c>
      <c r="M253" s="2"/>
      <c r="N253" s="2"/>
      <c r="O253" s="2">
        <f>IF(OR(F253="",J253=""),"",J253-F253)</f>
      </c>
    </row>
    <row r="254" spans="1:15" x14ac:dyDescent="0.25">
      <c r="A254" s="2"/>
      <c r="B254" s="2"/>
      <c r="C254" s="2"/>
      <c r="D254" s="2"/>
      <c r="E254" s="3"/>
      <c r="F254" s="4"/>
      <c r="G254" s="2"/>
      <c r="H254" s="4"/>
      <c r="I254" s="4"/>
      <c r="J254" s="4"/>
      <c r="K254" s="4">
        <f>IF(OR(F254="",J254&lt;&gt;"",OR(G254="Accepté",G254="Refusé",G254="Sans suite")),"",IF(H254="",F254+'Réglages'!$B$2,IF(I254="",H254+'Réglages'!$B$3,I254+'Réglages'!$B$4)))</f>
      </c>
      <c r="L254" s="2">
        <f>IF(K254="","",IF(K254&lt;TODAY(),"En retard",IF(K254=TODAY(),"Aujourd'hui","")))</f>
      </c>
      <c r="M254" s="2"/>
      <c r="N254" s="2"/>
      <c r="O254" s="2">
        <f>IF(OR(F254="",J254=""),"",J254-F254)</f>
      </c>
    </row>
    <row r="255" spans="1:15" x14ac:dyDescent="0.25">
      <c r="A255" s="2"/>
      <c r="B255" s="2"/>
      <c r="C255" s="2"/>
      <c r="D255" s="2"/>
      <c r="E255" s="3"/>
      <c r="F255" s="4"/>
      <c r="G255" s="2"/>
      <c r="H255" s="4"/>
      <c r="I255" s="4"/>
      <c r="J255" s="4"/>
      <c r="K255" s="4">
        <f>IF(OR(F255="",J255&lt;&gt;"",OR(G255="Accepté",G255="Refusé",G255="Sans suite")),"",IF(H255="",F255+'Réglages'!$B$2,IF(I255="",H255+'Réglages'!$B$3,I255+'Réglages'!$B$4)))</f>
      </c>
      <c r="L255" s="2">
        <f>IF(K255="","",IF(K255&lt;TODAY(),"En retard",IF(K255=TODAY(),"Aujourd'hui","")))</f>
      </c>
      <c r="M255" s="2"/>
      <c r="N255" s="2"/>
      <c r="O255" s="2">
        <f>IF(OR(F255="",J255=""),"",J255-F255)</f>
      </c>
    </row>
    <row r="256" spans="1:15" x14ac:dyDescent="0.25">
      <c r="A256" s="2"/>
      <c r="B256" s="2"/>
      <c r="C256" s="2"/>
      <c r="D256" s="2"/>
      <c r="E256" s="3"/>
      <c r="F256" s="4"/>
      <c r="G256" s="2"/>
      <c r="H256" s="4"/>
      <c r="I256" s="4"/>
      <c r="J256" s="4"/>
      <c r="K256" s="4">
        <f>IF(OR(F256="",J256&lt;&gt;"",OR(G256="Accepté",G256="Refusé",G256="Sans suite")),"",IF(H256="",F256+'Réglages'!$B$2,IF(I256="",H256+'Réglages'!$B$3,I256+'Réglages'!$B$4)))</f>
      </c>
      <c r="L256" s="2">
        <f>IF(K256="","",IF(K256&lt;TODAY(),"En retard",IF(K256=TODAY(),"Aujourd'hui","")))</f>
      </c>
      <c r="M256" s="2"/>
      <c r="N256" s="2"/>
      <c r="O256" s="2">
        <f>IF(OR(F256="",J256=""),"",J256-F256)</f>
      </c>
    </row>
    <row r="257" spans="1:15" x14ac:dyDescent="0.25">
      <c r="A257" s="2"/>
      <c r="B257" s="2"/>
      <c r="C257" s="2"/>
      <c r="D257" s="2"/>
      <c r="E257" s="3"/>
      <c r="F257" s="4"/>
      <c r="G257" s="2"/>
      <c r="H257" s="4"/>
      <c r="I257" s="4"/>
      <c r="J257" s="4"/>
      <c r="K257" s="4">
        <f>IF(OR(F257="",J257&lt;&gt;"",OR(G257="Accepté",G257="Refusé",G257="Sans suite")),"",IF(H257="",F257+'Réglages'!$B$2,IF(I257="",H257+'Réglages'!$B$3,I257+'Réglages'!$B$4)))</f>
      </c>
      <c r="L257" s="2">
        <f>IF(K257="","",IF(K257&lt;TODAY(),"En retard",IF(K257=TODAY(),"Aujourd'hui","")))</f>
      </c>
      <c r="M257" s="2"/>
      <c r="N257" s="2"/>
      <c r="O257" s="2">
        <f>IF(OR(F257="",J257=""),"",J257-F257)</f>
      </c>
    </row>
    <row r="258" spans="1:15" x14ac:dyDescent="0.25">
      <c r="A258" s="2"/>
      <c r="B258" s="2"/>
      <c r="C258" s="2"/>
      <c r="D258" s="2"/>
      <c r="E258" s="3"/>
      <c r="F258" s="4"/>
      <c r="G258" s="2"/>
      <c r="H258" s="4"/>
      <c r="I258" s="4"/>
      <c r="J258" s="4"/>
      <c r="K258" s="4">
        <f>IF(OR(F258="",J258&lt;&gt;"",OR(G258="Accepté",G258="Refusé",G258="Sans suite")),"",IF(H258="",F258+'Réglages'!$B$2,IF(I258="",H258+'Réglages'!$B$3,I258+'Réglages'!$B$4)))</f>
      </c>
      <c r="L258" s="2">
        <f>IF(K258="","",IF(K258&lt;TODAY(),"En retard",IF(K258=TODAY(),"Aujourd'hui","")))</f>
      </c>
      <c r="M258" s="2"/>
      <c r="N258" s="2"/>
      <c r="O258" s="2">
        <f>IF(OR(F258="",J258=""),"",J258-F258)</f>
      </c>
    </row>
    <row r="259" spans="1:15" x14ac:dyDescent="0.25">
      <c r="A259" s="2"/>
      <c r="B259" s="2"/>
      <c r="C259" s="2"/>
      <c r="D259" s="2"/>
      <c r="E259" s="3"/>
      <c r="F259" s="4"/>
      <c r="G259" s="2"/>
      <c r="H259" s="4"/>
      <c r="I259" s="4"/>
      <c r="J259" s="4"/>
      <c r="K259" s="4">
        <f>IF(OR(F259="",J259&lt;&gt;"",OR(G259="Accepté",G259="Refusé",G259="Sans suite")),"",IF(H259="",F259+'Réglages'!$B$2,IF(I259="",H259+'Réglages'!$B$3,I259+'Réglages'!$B$4)))</f>
      </c>
      <c r="L259" s="2">
        <f>IF(K259="","",IF(K259&lt;TODAY(),"En retard",IF(K259=TODAY(),"Aujourd'hui","")))</f>
      </c>
      <c r="M259" s="2"/>
      <c r="N259" s="2"/>
      <c r="O259" s="2">
        <f>IF(OR(F259="",J259=""),"",J259-F259)</f>
      </c>
    </row>
    <row r="260" spans="1:15" x14ac:dyDescent="0.25">
      <c r="A260" s="2"/>
      <c r="B260" s="2"/>
      <c r="C260" s="2"/>
      <c r="D260" s="2"/>
      <c r="E260" s="3"/>
      <c r="F260" s="4"/>
      <c r="G260" s="2"/>
      <c r="H260" s="4"/>
      <c r="I260" s="4"/>
      <c r="J260" s="4"/>
      <c r="K260" s="4">
        <f>IF(OR(F260="",J260&lt;&gt;"",OR(G260="Accepté",G260="Refusé",G260="Sans suite")),"",IF(H260="",F260+'Réglages'!$B$2,IF(I260="",H260+'Réglages'!$B$3,I260+'Réglages'!$B$4)))</f>
      </c>
      <c r="L260" s="2">
        <f>IF(K260="","",IF(K260&lt;TODAY(),"En retard",IF(K260=TODAY(),"Aujourd'hui","")))</f>
      </c>
      <c r="M260" s="2"/>
      <c r="N260" s="2"/>
      <c r="O260" s="2">
        <f>IF(OR(F260="",J260=""),"",J260-F260)</f>
      </c>
    </row>
    <row r="261" spans="1:15" x14ac:dyDescent="0.25">
      <c r="A261" s="2"/>
      <c r="B261" s="2"/>
      <c r="C261" s="2"/>
      <c r="D261" s="2"/>
      <c r="E261" s="3"/>
      <c r="F261" s="4"/>
      <c r="G261" s="2"/>
      <c r="H261" s="4"/>
      <c r="I261" s="4"/>
      <c r="J261" s="4"/>
      <c r="K261" s="4">
        <f>IF(OR(F261="",J261&lt;&gt;"",OR(G261="Accepté",G261="Refusé",G261="Sans suite")),"",IF(H261="",F261+'Réglages'!$B$2,IF(I261="",H261+'Réglages'!$B$3,I261+'Réglages'!$B$4)))</f>
      </c>
      <c r="L261" s="2">
        <f>IF(K261="","",IF(K261&lt;TODAY(),"En retard",IF(K261=TODAY(),"Aujourd'hui","")))</f>
      </c>
      <c r="M261" s="2"/>
      <c r="N261" s="2"/>
      <c r="O261" s="2">
        <f>IF(OR(F261="",J261=""),"",J261-F261)</f>
      </c>
    </row>
    <row r="262" spans="1:15" x14ac:dyDescent="0.25">
      <c r="A262" s="2"/>
      <c r="B262" s="2"/>
      <c r="C262" s="2"/>
      <c r="D262" s="2"/>
      <c r="E262" s="3"/>
      <c r="F262" s="4"/>
      <c r="G262" s="2"/>
      <c r="H262" s="4"/>
      <c r="I262" s="4"/>
      <c r="J262" s="4"/>
      <c r="K262" s="4">
        <f>IF(OR(F262="",J262&lt;&gt;"",OR(G262="Accepté",G262="Refusé",G262="Sans suite")),"",IF(H262="",F262+'Réglages'!$B$2,IF(I262="",H262+'Réglages'!$B$3,I262+'Réglages'!$B$4)))</f>
      </c>
      <c r="L262" s="2">
        <f>IF(K262="","",IF(K262&lt;TODAY(),"En retard",IF(K262=TODAY(),"Aujourd'hui","")))</f>
      </c>
      <c r="M262" s="2"/>
      <c r="N262" s="2"/>
      <c r="O262" s="2">
        <f>IF(OR(F262="",J262=""),"",J262-F262)</f>
      </c>
    </row>
    <row r="263" spans="1:15" x14ac:dyDescent="0.25">
      <c r="A263" s="2"/>
      <c r="B263" s="2"/>
      <c r="C263" s="2"/>
      <c r="D263" s="2"/>
      <c r="E263" s="3"/>
      <c r="F263" s="4"/>
      <c r="G263" s="2"/>
      <c r="H263" s="4"/>
      <c r="I263" s="4"/>
      <c r="J263" s="4"/>
      <c r="K263" s="4">
        <f>IF(OR(F263="",J263&lt;&gt;"",OR(G263="Accepté",G263="Refusé",G263="Sans suite")),"",IF(H263="",F263+'Réglages'!$B$2,IF(I263="",H263+'Réglages'!$B$3,I263+'Réglages'!$B$4)))</f>
      </c>
      <c r="L263" s="2">
        <f>IF(K263="","",IF(K263&lt;TODAY(),"En retard",IF(K263=TODAY(),"Aujourd'hui","")))</f>
      </c>
      <c r="M263" s="2"/>
      <c r="N263" s="2"/>
      <c r="O263" s="2">
        <f>IF(OR(F263="",J263=""),"",J263-F263)</f>
      </c>
    </row>
    <row r="264" spans="1:15" x14ac:dyDescent="0.25">
      <c r="A264" s="2"/>
      <c r="B264" s="2"/>
      <c r="C264" s="2"/>
      <c r="D264" s="2"/>
      <c r="E264" s="3"/>
      <c r="F264" s="4"/>
      <c r="G264" s="2"/>
      <c r="H264" s="4"/>
      <c r="I264" s="4"/>
      <c r="J264" s="4"/>
      <c r="K264" s="4">
        <f>IF(OR(F264="",J264&lt;&gt;"",OR(G264="Accepté",G264="Refusé",G264="Sans suite")),"",IF(H264="",F264+'Réglages'!$B$2,IF(I264="",H264+'Réglages'!$B$3,I264+'Réglages'!$B$4)))</f>
      </c>
      <c r="L264" s="2">
        <f>IF(K264="","",IF(K264&lt;TODAY(),"En retard",IF(K264=TODAY(),"Aujourd'hui","")))</f>
      </c>
      <c r="M264" s="2"/>
      <c r="N264" s="2"/>
      <c r="O264" s="2">
        <f>IF(OR(F264="",J264=""),"",J264-F264)</f>
      </c>
    </row>
    <row r="265" spans="1:15" x14ac:dyDescent="0.25">
      <c r="A265" s="2"/>
      <c r="B265" s="2"/>
      <c r="C265" s="2"/>
      <c r="D265" s="2"/>
      <c r="E265" s="3"/>
      <c r="F265" s="4"/>
      <c r="G265" s="2"/>
      <c r="H265" s="4"/>
      <c r="I265" s="4"/>
      <c r="J265" s="4"/>
      <c r="K265" s="4">
        <f>IF(OR(F265="",J265&lt;&gt;"",OR(G265="Accepté",G265="Refusé",G265="Sans suite")),"",IF(H265="",F265+'Réglages'!$B$2,IF(I265="",H265+'Réglages'!$B$3,I265+'Réglages'!$B$4)))</f>
      </c>
      <c r="L265" s="2">
        <f>IF(K265="","",IF(K265&lt;TODAY(),"En retard",IF(K265=TODAY(),"Aujourd'hui","")))</f>
      </c>
      <c r="M265" s="2"/>
      <c r="N265" s="2"/>
      <c r="O265" s="2">
        <f>IF(OR(F265="",J265=""),"",J265-F265)</f>
      </c>
    </row>
    <row r="266" spans="1:15" x14ac:dyDescent="0.25">
      <c r="A266" s="2"/>
      <c r="B266" s="2"/>
      <c r="C266" s="2"/>
      <c r="D266" s="2"/>
      <c r="E266" s="3"/>
      <c r="F266" s="4"/>
      <c r="G266" s="2"/>
      <c r="H266" s="4"/>
      <c r="I266" s="4"/>
      <c r="J266" s="4"/>
      <c r="K266" s="4">
        <f>IF(OR(F266="",J266&lt;&gt;"",OR(G266="Accepté",G266="Refusé",G266="Sans suite")),"",IF(H266="",F266+'Réglages'!$B$2,IF(I266="",H266+'Réglages'!$B$3,I266+'Réglages'!$B$4)))</f>
      </c>
      <c r="L266" s="2">
        <f>IF(K266="","",IF(K266&lt;TODAY(),"En retard",IF(K266=TODAY(),"Aujourd'hui","")))</f>
      </c>
      <c r="M266" s="2"/>
      <c r="N266" s="2"/>
      <c r="O266" s="2">
        <f>IF(OR(F266="",J266=""),"",J266-F266)</f>
      </c>
    </row>
    <row r="267" spans="1:15" x14ac:dyDescent="0.25">
      <c r="A267" s="2"/>
      <c r="B267" s="2"/>
      <c r="C267" s="2"/>
      <c r="D267" s="2"/>
      <c r="E267" s="3"/>
      <c r="F267" s="4"/>
      <c r="G267" s="2"/>
      <c r="H267" s="4"/>
      <c r="I267" s="4"/>
      <c r="J267" s="4"/>
      <c r="K267" s="4">
        <f>IF(OR(F267="",J267&lt;&gt;"",OR(G267="Accepté",G267="Refusé",G267="Sans suite")),"",IF(H267="",F267+'Réglages'!$B$2,IF(I267="",H267+'Réglages'!$B$3,I267+'Réglages'!$B$4)))</f>
      </c>
      <c r="L267" s="2">
        <f>IF(K267="","",IF(K267&lt;TODAY(),"En retard",IF(K267=TODAY(),"Aujourd'hui","")))</f>
      </c>
      <c r="M267" s="2"/>
      <c r="N267" s="2"/>
      <c r="O267" s="2">
        <f>IF(OR(F267="",J267=""),"",J267-F267)</f>
      </c>
    </row>
    <row r="268" spans="1:15" x14ac:dyDescent="0.25">
      <c r="A268" s="2"/>
      <c r="B268" s="2"/>
      <c r="C268" s="2"/>
      <c r="D268" s="2"/>
      <c r="E268" s="3"/>
      <c r="F268" s="4"/>
      <c r="G268" s="2"/>
      <c r="H268" s="4"/>
      <c r="I268" s="4"/>
      <c r="J268" s="4"/>
      <c r="K268" s="4">
        <f>IF(OR(F268="",J268&lt;&gt;"",OR(G268="Accepté",G268="Refusé",G268="Sans suite")),"",IF(H268="",F268+'Réglages'!$B$2,IF(I268="",H268+'Réglages'!$B$3,I268+'Réglages'!$B$4)))</f>
      </c>
      <c r="L268" s="2">
        <f>IF(K268="","",IF(K268&lt;TODAY(),"En retard",IF(K268=TODAY(),"Aujourd'hui","")))</f>
      </c>
      <c r="M268" s="2"/>
      <c r="N268" s="2"/>
      <c r="O268" s="2">
        <f>IF(OR(F268="",J268=""),"",J268-F268)</f>
      </c>
    </row>
    <row r="269" spans="1:15" x14ac:dyDescent="0.25">
      <c r="A269" s="2"/>
      <c r="B269" s="2"/>
      <c r="C269" s="2"/>
      <c r="D269" s="2"/>
      <c r="E269" s="3"/>
      <c r="F269" s="4"/>
      <c r="G269" s="2"/>
      <c r="H269" s="4"/>
      <c r="I269" s="4"/>
      <c r="J269" s="4"/>
      <c r="K269" s="4">
        <f>IF(OR(F269="",J269&lt;&gt;"",OR(G269="Accepté",G269="Refusé",G269="Sans suite")),"",IF(H269="",F269+'Réglages'!$B$2,IF(I269="",H269+'Réglages'!$B$3,I269+'Réglages'!$B$4)))</f>
      </c>
      <c r="L269" s="2">
        <f>IF(K269="","",IF(K269&lt;TODAY(),"En retard",IF(K269=TODAY(),"Aujourd'hui","")))</f>
      </c>
      <c r="M269" s="2"/>
      <c r="N269" s="2"/>
      <c r="O269" s="2">
        <f>IF(OR(F269="",J269=""),"",J269-F269)</f>
      </c>
    </row>
    <row r="270" spans="1:15" x14ac:dyDescent="0.25">
      <c r="A270" s="2"/>
      <c r="B270" s="2"/>
      <c r="C270" s="2"/>
      <c r="D270" s="2"/>
      <c r="E270" s="3"/>
      <c r="F270" s="4"/>
      <c r="G270" s="2"/>
      <c r="H270" s="4"/>
      <c r="I270" s="4"/>
      <c r="J270" s="4"/>
      <c r="K270" s="4">
        <f>IF(OR(F270="",J270&lt;&gt;"",OR(G270="Accepté",G270="Refusé",G270="Sans suite")),"",IF(H270="",F270+'Réglages'!$B$2,IF(I270="",H270+'Réglages'!$B$3,I270+'Réglages'!$B$4)))</f>
      </c>
      <c r="L270" s="2">
        <f>IF(K270="","",IF(K270&lt;TODAY(),"En retard",IF(K270=TODAY(),"Aujourd'hui","")))</f>
      </c>
      <c r="M270" s="2"/>
      <c r="N270" s="2"/>
      <c r="O270" s="2">
        <f>IF(OR(F270="",J270=""),"",J270-F270)</f>
      </c>
    </row>
    <row r="271" spans="1:15" x14ac:dyDescent="0.25">
      <c r="A271" s="2"/>
      <c r="B271" s="2"/>
      <c r="C271" s="2"/>
      <c r="D271" s="2"/>
      <c r="E271" s="3"/>
      <c r="F271" s="4"/>
      <c r="G271" s="2"/>
      <c r="H271" s="4"/>
      <c r="I271" s="4"/>
      <c r="J271" s="4"/>
      <c r="K271" s="4">
        <f>IF(OR(F271="",J271&lt;&gt;"",OR(G271="Accepté",G271="Refusé",G271="Sans suite")),"",IF(H271="",F271+'Réglages'!$B$2,IF(I271="",H271+'Réglages'!$B$3,I271+'Réglages'!$B$4)))</f>
      </c>
      <c r="L271" s="2">
        <f>IF(K271="","",IF(K271&lt;TODAY(),"En retard",IF(K271=TODAY(),"Aujourd'hui","")))</f>
      </c>
      <c r="M271" s="2"/>
      <c r="N271" s="2"/>
      <c r="O271" s="2">
        <f>IF(OR(F271="",J271=""),"",J271-F271)</f>
      </c>
    </row>
    <row r="272" spans="1:15" x14ac:dyDescent="0.25">
      <c r="A272" s="2"/>
      <c r="B272" s="2"/>
      <c r="C272" s="2"/>
      <c r="D272" s="2"/>
      <c r="E272" s="3"/>
      <c r="F272" s="4"/>
      <c r="G272" s="2"/>
      <c r="H272" s="4"/>
      <c r="I272" s="4"/>
      <c r="J272" s="4"/>
      <c r="K272" s="4">
        <f>IF(OR(F272="",J272&lt;&gt;"",OR(G272="Accepté",G272="Refusé",G272="Sans suite")),"",IF(H272="",F272+'Réglages'!$B$2,IF(I272="",H272+'Réglages'!$B$3,I272+'Réglages'!$B$4)))</f>
      </c>
      <c r="L272" s="2">
        <f>IF(K272="","",IF(K272&lt;TODAY(),"En retard",IF(K272=TODAY(),"Aujourd'hui","")))</f>
      </c>
      <c r="M272" s="2"/>
      <c r="N272" s="2"/>
      <c r="O272" s="2">
        <f>IF(OR(F272="",J272=""),"",J272-F272)</f>
      </c>
    </row>
    <row r="273" spans="1:15" x14ac:dyDescent="0.25">
      <c r="A273" s="2"/>
      <c r="B273" s="2"/>
      <c r="C273" s="2"/>
      <c r="D273" s="2"/>
      <c r="E273" s="3"/>
      <c r="F273" s="4"/>
      <c r="G273" s="2"/>
      <c r="H273" s="4"/>
      <c r="I273" s="4"/>
      <c r="J273" s="4"/>
      <c r="K273" s="4">
        <f>IF(OR(F273="",J273&lt;&gt;"",OR(G273="Accepté",G273="Refusé",G273="Sans suite")),"",IF(H273="",F273+'Réglages'!$B$2,IF(I273="",H273+'Réglages'!$B$3,I273+'Réglages'!$B$4)))</f>
      </c>
      <c r="L273" s="2">
        <f>IF(K273="","",IF(K273&lt;TODAY(),"En retard",IF(K273=TODAY(),"Aujourd'hui","")))</f>
      </c>
      <c r="M273" s="2"/>
      <c r="N273" s="2"/>
      <c r="O273" s="2">
        <f>IF(OR(F273="",J273=""),"",J273-F273)</f>
      </c>
    </row>
    <row r="274" spans="1:15" x14ac:dyDescent="0.25">
      <c r="A274" s="2"/>
      <c r="B274" s="2"/>
      <c r="C274" s="2"/>
      <c r="D274" s="2"/>
      <c r="E274" s="3"/>
      <c r="F274" s="4"/>
      <c r="G274" s="2"/>
      <c r="H274" s="4"/>
      <c r="I274" s="4"/>
      <c r="J274" s="4"/>
      <c r="K274" s="4">
        <f>IF(OR(F274="",J274&lt;&gt;"",OR(G274="Accepté",G274="Refusé",G274="Sans suite")),"",IF(H274="",F274+'Réglages'!$B$2,IF(I274="",H274+'Réglages'!$B$3,I274+'Réglages'!$B$4)))</f>
      </c>
      <c r="L274" s="2">
        <f>IF(K274="","",IF(K274&lt;TODAY(),"En retard",IF(K274=TODAY(),"Aujourd'hui","")))</f>
      </c>
      <c r="M274" s="2"/>
      <c r="N274" s="2"/>
      <c r="O274" s="2">
        <f>IF(OR(F274="",J274=""),"",J274-F274)</f>
      </c>
    </row>
    <row r="275" spans="1:15" x14ac:dyDescent="0.25">
      <c r="A275" s="2"/>
      <c r="B275" s="2"/>
      <c r="C275" s="2"/>
      <c r="D275" s="2"/>
      <c r="E275" s="3"/>
      <c r="F275" s="4"/>
      <c r="G275" s="2"/>
      <c r="H275" s="4"/>
      <c r="I275" s="4"/>
      <c r="J275" s="4"/>
      <c r="K275" s="4">
        <f>IF(OR(F275="",J275&lt;&gt;"",OR(G275="Accepté",G275="Refusé",G275="Sans suite")),"",IF(H275="",F275+'Réglages'!$B$2,IF(I275="",H275+'Réglages'!$B$3,I275+'Réglages'!$B$4)))</f>
      </c>
      <c r="L275" s="2">
        <f>IF(K275="","",IF(K275&lt;TODAY(),"En retard",IF(K275=TODAY(),"Aujourd'hui","")))</f>
      </c>
      <c r="M275" s="2"/>
      <c r="N275" s="2"/>
      <c r="O275" s="2">
        <f>IF(OR(F275="",J275=""),"",J275-F275)</f>
      </c>
    </row>
    <row r="276" spans="1:15" x14ac:dyDescent="0.25">
      <c r="A276" s="2"/>
      <c r="B276" s="2"/>
      <c r="C276" s="2"/>
      <c r="D276" s="2"/>
      <c r="E276" s="3"/>
      <c r="F276" s="4"/>
      <c r="G276" s="2"/>
      <c r="H276" s="4"/>
      <c r="I276" s="4"/>
      <c r="J276" s="4"/>
      <c r="K276" s="4">
        <f>IF(OR(F276="",J276&lt;&gt;"",OR(G276="Accepté",G276="Refusé",G276="Sans suite")),"",IF(H276="",F276+'Réglages'!$B$2,IF(I276="",H276+'Réglages'!$B$3,I276+'Réglages'!$B$4)))</f>
      </c>
      <c r="L276" s="2">
        <f>IF(K276="","",IF(K276&lt;TODAY(),"En retard",IF(K276=TODAY(),"Aujourd'hui","")))</f>
      </c>
      <c r="M276" s="2"/>
      <c r="N276" s="2"/>
      <c r="O276" s="2">
        <f>IF(OR(F276="",J276=""),"",J276-F276)</f>
      </c>
    </row>
    <row r="277" spans="1:15" x14ac:dyDescent="0.25">
      <c r="A277" s="2"/>
      <c r="B277" s="2"/>
      <c r="C277" s="2"/>
      <c r="D277" s="2"/>
      <c r="E277" s="3"/>
      <c r="F277" s="4"/>
      <c r="G277" s="2"/>
      <c r="H277" s="4"/>
      <c r="I277" s="4"/>
      <c r="J277" s="4"/>
      <c r="K277" s="4">
        <f>IF(OR(F277="",J277&lt;&gt;"",OR(G277="Accepté",G277="Refusé",G277="Sans suite")),"",IF(H277="",F277+'Réglages'!$B$2,IF(I277="",H277+'Réglages'!$B$3,I277+'Réglages'!$B$4)))</f>
      </c>
      <c r="L277" s="2">
        <f>IF(K277="","",IF(K277&lt;TODAY(),"En retard",IF(K277=TODAY(),"Aujourd'hui","")))</f>
      </c>
      <c r="M277" s="2"/>
      <c r="N277" s="2"/>
      <c r="O277" s="2">
        <f>IF(OR(F277="",J277=""),"",J277-F277)</f>
      </c>
    </row>
    <row r="278" spans="1:15" x14ac:dyDescent="0.25">
      <c r="A278" s="2"/>
      <c r="B278" s="2"/>
      <c r="C278" s="2"/>
      <c r="D278" s="2"/>
      <c r="E278" s="3"/>
      <c r="F278" s="4"/>
      <c r="G278" s="2"/>
      <c r="H278" s="4"/>
      <c r="I278" s="4"/>
      <c r="J278" s="4"/>
      <c r="K278" s="4">
        <f>IF(OR(F278="",J278&lt;&gt;"",OR(G278="Accepté",G278="Refusé",G278="Sans suite")),"",IF(H278="",F278+'Réglages'!$B$2,IF(I278="",H278+'Réglages'!$B$3,I278+'Réglages'!$B$4)))</f>
      </c>
      <c r="L278" s="2">
        <f>IF(K278="","",IF(K278&lt;TODAY(),"En retard",IF(K278=TODAY(),"Aujourd'hui","")))</f>
      </c>
      <c r="M278" s="2"/>
      <c r="N278" s="2"/>
      <c r="O278" s="2">
        <f>IF(OR(F278="",J278=""),"",J278-F278)</f>
      </c>
    </row>
    <row r="279" spans="1:15" x14ac:dyDescent="0.25">
      <c r="A279" s="2"/>
      <c r="B279" s="2"/>
      <c r="C279" s="2"/>
      <c r="D279" s="2"/>
      <c r="E279" s="3"/>
      <c r="F279" s="4"/>
      <c r="G279" s="2"/>
      <c r="H279" s="4"/>
      <c r="I279" s="4"/>
      <c r="J279" s="4"/>
      <c r="K279" s="4">
        <f>IF(OR(F279="",J279&lt;&gt;"",OR(G279="Accepté",G279="Refusé",G279="Sans suite")),"",IF(H279="",F279+'Réglages'!$B$2,IF(I279="",H279+'Réglages'!$B$3,I279+'Réglages'!$B$4)))</f>
      </c>
      <c r="L279" s="2">
        <f>IF(K279="","",IF(K279&lt;TODAY(),"En retard",IF(K279=TODAY(),"Aujourd'hui","")))</f>
      </c>
      <c r="M279" s="2"/>
      <c r="N279" s="2"/>
      <c r="O279" s="2">
        <f>IF(OR(F279="",J279=""),"",J279-F279)</f>
      </c>
    </row>
    <row r="280" spans="1:15" x14ac:dyDescent="0.25">
      <c r="A280" s="2"/>
      <c r="B280" s="2"/>
      <c r="C280" s="2"/>
      <c r="D280" s="2"/>
      <c r="E280" s="3"/>
      <c r="F280" s="4"/>
      <c r="G280" s="2"/>
      <c r="H280" s="4"/>
      <c r="I280" s="4"/>
      <c r="J280" s="4"/>
      <c r="K280" s="4">
        <f>IF(OR(F280="",J280&lt;&gt;"",OR(G280="Accepté",G280="Refusé",G280="Sans suite")),"",IF(H280="",F280+'Réglages'!$B$2,IF(I280="",H280+'Réglages'!$B$3,I280+'Réglages'!$B$4)))</f>
      </c>
      <c r="L280" s="2">
        <f>IF(K280="","",IF(K280&lt;TODAY(),"En retard",IF(K280=TODAY(),"Aujourd'hui","")))</f>
      </c>
      <c r="M280" s="2"/>
      <c r="N280" s="2"/>
      <c r="O280" s="2">
        <f>IF(OR(F280="",J280=""),"",J280-F280)</f>
      </c>
    </row>
    <row r="281" spans="1:15" x14ac:dyDescent="0.25">
      <c r="A281" s="2"/>
      <c r="B281" s="2"/>
      <c r="C281" s="2"/>
      <c r="D281" s="2"/>
      <c r="E281" s="3"/>
      <c r="F281" s="4"/>
      <c r="G281" s="2"/>
      <c r="H281" s="4"/>
      <c r="I281" s="4"/>
      <c r="J281" s="4"/>
      <c r="K281" s="4">
        <f>IF(OR(F281="",J281&lt;&gt;"",OR(G281="Accepté",G281="Refusé",G281="Sans suite")),"",IF(H281="",F281+'Réglages'!$B$2,IF(I281="",H281+'Réglages'!$B$3,I281+'Réglages'!$B$4)))</f>
      </c>
      <c r="L281" s="2">
        <f>IF(K281="","",IF(K281&lt;TODAY(),"En retard",IF(K281=TODAY(),"Aujourd'hui","")))</f>
      </c>
      <c r="M281" s="2"/>
      <c r="N281" s="2"/>
      <c r="O281" s="2">
        <f>IF(OR(F281="",J281=""),"",J281-F281)</f>
      </c>
    </row>
    <row r="282" spans="1:15" x14ac:dyDescent="0.25">
      <c r="A282" s="2"/>
      <c r="B282" s="2"/>
      <c r="C282" s="2"/>
      <c r="D282" s="2"/>
      <c r="E282" s="3"/>
      <c r="F282" s="4"/>
      <c r="G282" s="2"/>
      <c r="H282" s="4"/>
      <c r="I282" s="4"/>
      <c r="J282" s="4"/>
      <c r="K282" s="4">
        <f>IF(OR(F282="",J282&lt;&gt;"",OR(G282="Accepté",G282="Refusé",G282="Sans suite")),"",IF(H282="",F282+'Réglages'!$B$2,IF(I282="",H282+'Réglages'!$B$3,I282+'Réglages'!$B$4)))</f>
      </c>
      <c r="L282" s="2">
        <f>IF(K282="","",IF(K282&lt;TODAY(),"En retard",IF(K282=TODAY(),"Aujourd'hui","")))</f>
      </c>
      <c r="M282" s="2"/>
      <c r="N282" s="2"/>
      <c r="O282" s="2">
        <f>IF(OR(F282="",J282=""),"",J282-F282)</f>
      </c>
    </row>
    <row r="283" spans="1:15" x14ac:dyDescent="0.25">
      <c r="A283" s="2"/>
      <c r="B283" s="2"/>
      <c r="C283" s="2"/>
      <c r="D283" s="2"/>
      <c r="E283" s="3"/>
      <c r="F283" s="4"/>
      <c r="G283" s="2"/>
      <c r="H283" s="4"/>
      <c r="I283" s="4"/>
      <c r="J283" s="4"/>
      <c r="K283" s="4">
        <f>IF(OR(F283="",J283&lt;&gt;"",OR(G283="Accepté",G283="Refusé",G283="Sans suite")),"",IF(H283="",F283+'Réglages'!$B$2,IF(I283="",H283+'Réglages'!$B$3,I283+'Réglages'!$B$4)))</f>
      </c>
      <c r="L283" s="2">
        <f>IF(K283="","",IF(K283&lt;TODAY(),"En retard",IF(K283=TODAY(),"Aujourd'hui","")))</f>
      </c>
      <c r="M283" s="2"/>
      <c r="N283" s="2"/>
      <c r="O283" s="2">
        <f>IF(OR(F283="",J283=""),"",J283-F283)</f>
      </c>
    </row>
    <row r="284" spans="1:15" x14ac:dyDescent="0.25">
      <c r="A284" s="2"/>
      <c r="B284" s="2"/>
      <c r="C284" s="2"/>
      <c r="D284" s="2"/>
      <c r="E284" s="3"/>
      <c r="F284" s="4"/>
      <c r="G284" s="2"/>
      <c r="H284" s="4"/>
      <c r="I284" s="4"/>
      <c r="J284" s="4"/>
      <c r="K284" s="4">
        <f>IF(OR(F284="",J284&lt;&gt;"",OR(G284="Accepté",G284="Refusé",G284="Sans suite")),"",IF(H284="",F284+'Réglages'!$B$2,IF(I284="",H284+'Réglages'!$B$3,I284+'Réglages'!$B$4)))</f>
      </c>
      <c r="L284" s="2">
        <f>IF(K284="","",IF(K284&lt;TODAY(),"En retard",IF(K284=TODAY(),"Aujourd'hui","")))</f>
      </c>
      <c r="M284" s="2"/>
      <c r="N284" s="2"/>
      <c r="O284" s="2">
        <f>IF(OR(F284="",J284=""),"",J284-F284)</f>
      </c>
    </row>
    <row r="285" spans="1:15" x14ac:dyDescent="0.25">
      <c r="A285" s="2"/>
      <c r="B285" s="2"/>
      <c r="C285" s="2"/>
      <c r="D285" s="2"/>
      <c r="E285" s="3"/>
      <c r="F285" s="4"/>
      <c r="G285" s="2"/>
      <c r="H285" s="4"/>
      <c r="I285" s="4"/>
      <c r="J285" s="4"/>
      <c r="K285" s="4">
        <f>IF(OR(F285="",J285&lt;&gt;"",OR(G285="Accepté",G285="Refusé",G285="Sans suite")),"",IF(H285="",F285+'Réglages'!$B$2,IF(I285="",H285+'Réglages'!$B$3,I285+'Réglages'!$B$4)))</f>
      </c>
      <c r="L285" s="2">
        <f>IF(K285="","",IF(K285&lt;TODAY(),"En retard",IF(K285=TODAY(),"Aujourd'hui","")))</f>
      </c>
      <c r="M285" s="2"/>
      <c r="N285" s="2"/>
      <c r="O285" s="2">
        <f>IF(OR(F285="",J285=""),"",J285-F285)</f>
      </c>
    </row>
    <row r="286" spans="1:15" x14ac:dyDescent="0.25">
      <c r="A286" s="2"/>
      <c r="B286" s="2"/>
      <c r="C286" s="2"/>
      <c r="D286" s="2"/>
      <c r="E286" s="3"/>
      <c r="F286" s="4"/>
      <c r="G286" s="2"/>
      <c r="H286" s="4"/>
      <c r="I286" s="4"/>
      <c r="J286" s="4"/>
      <c r="K286" s="4">
        <f>IF(OR(F286="",J286&lt;&gt;"",OR(G286="Accepté",G286="Refusé",G286="Sans suite")),"",IF(H286="",F286+'Réglages'!$B$2,IF(I286="",H286+'Réglages'!$B$3,I286+'Réglages'!$B$4)))</f>
      </c>
      <c r="L286" s="2">
        <f>IF(K286="","",IF(K286&lt;TODAY(),"En retard",IF(K286=TODAY(),"Aujourd'hui","")))</f>
      </c>
      <c r="M286" s="2"/>
      <c r="N286" s="2"/>
      <c r="O286" s="2">
        <f>IF(OR(F286="",J286=""),"",J286-F286)</f>
      </c>
    </row>
    <row r="287" spans="1:15" x14ac:dyDescent="0.25">
      <c r="A287" s="2"/>
      <c r="B287" s="2"/>
      <c r="C287" s="2"/>
      <c r="D287" s="2"/>
      <c r="E287" s="3"/>
      <c r="F287" s="4"/>
      <c r="G287" s="2"/>
      <c r="H287" s="4"/>
      <c r="I287" s="4"/>
      <c r="J287" s="4"/>
      <c r="K287" s="4">
        <f>IF(OR(F287="",J287&lt;&gt;"",OR(G287="Accepté",G287="Refusé",G287="Sans suite")),"",IF(H287="",F287+'Réglages'!$B$2,IF(I287="",H287+'Réglages'!$B$3,I287+'Réglages'!$B$4)))</f>
      </c>
      <c r="L287" s="2">
        <f>IF(K287="","",IF(K287&lt;TODAY(),"En retard",IF(K287=TODAY(),"Aujourd'hui","")))</f>
      </c>
      <c r="M287" s="2"/>
      <c r="N287" s="2"/>
      <c r="O287" s="2">
        <f>IF(OR(F287="",J287=""),"",J287-F287)</f>
      </c>
    </row>
    <row r="288" spans="1:15" x14ac:dyDescent="0.25">
      <c r="A288" s="2"/>
      <c r="B288" s="2"/>
      <c r="C288" s="2"/>
      <c r="D288" s="2"/>
      <c r="E288" s="3"/>
      <c r="F288" s="4"/>
      <c r="G288" s="2"/>
      <c r="H288" s="4"/>
      <c r="I288" s="4"/>
      <c r="J288" s="4"/>
      <c r="K288" s="4">
        <f>IF(OR(F288="",J288&lt;&gt;"",OR(G288="Accepté",G288="Refusé",G288="Sans suite")),"",IF(H288="",F288+'Réglages'!$B$2,IF(I288="",H288+'Réglages'!$B$3,I288+'Réglages'!$B$4)))</f>
      </c>
      <c r="L288" s="2">
        <f>IF(K288="","",IF(K288&lt;TODAY(),"En retard",IF(K288=TODAY(),"Aujourd'hui","")))</f>
      </c>
      <c r="M288" s="2"/>
      <c r="N288" s="2"/>
      <c r="O288" s="2">
        <f>IF(OR(F288="",J288=""),"",J288-F288)</f>
      </c>
    </row>
    <row r="289" spans="1:15" x14ac:dyDescent="0.25">
      <c r="A289" s="2"/>
      <c r="B289" s="2"/>
      <c r="C289" s="2"/>
      <c r="D289" s="2"/>
      <c r="E289" s="3"/>
      <c r="F289" s="4"/>
      <c r="G289" s="2"/>
      <c r="H289" s="4"/>
      <c r="I289" s="4"/>
      <c r="J289" s="4"/>
      <c r="K289" s="4">
        <f>IF(OR(F289="",J289&lt;&gt;"",OR(G289="Accepté",G289="Refusé",G289="Sans suite")),"",IF(H289="",F289+'Réglages'!$B$2,IF(I289="",H289+'Réglages'!$B$3,I289+'Réglages'!$B$4)))</f>
      </c>
      <c r="L289" s="2">
        <f>IF(K289="","",IF(K289&lt;TODAY(),"En retard",IF(K289=TODAY(),"Aujourd'hui","")))</f>
      </c>
      <c r="M289" s="2"/>
      <c r="N289" s="2"/>
      <c r="O289" s="2">
        <f>IF(OR(F289="",J289=""),"",J289-F289)</f>
      </c>
    </row>
    <row r="290" spans="1:15" x14ac:dyDescent="0.25">
      <c r="A290" s="2"/>
      <c r="B290" s="2"/>
      <c r="C290" s="2"/>
      <c r="D290" s="2"/>
      <c r="E290" s="3"/>
      <c r="F290" s="4"/>
      <c r="G290" s="2"/>
      <c r="H290" s="4"/>
      <c r="I290" s="4"/>
      <c r="J290" s="4"/>
      <c r="K290" s="4">
        <f>IF(OR(F290="",J290&lt;&gt;"",OR(G290="Accepté",G290="Refusé",G290="Sans suite")),"",IF(H290="",F290+'Réglages'!$B$2,IF(I290="",H290+'Réglages'!$B$3,I290+'Réglages'!$B$4)))</f>
      </c>
      <c r="L290" s="2">
        <f>IF(K290="","",IF(K290&lt;TODAY(),"En retard",IF(K290=TODAY(),"Aujourd'hui","")))</f>
      </c>
      <c r="M290" s="2"/>
      <c r="N290" s="2"/>
      <c r="O290" s="2">
        <f>IF(OR(F290="",J290=""),"",J290-F290)</f>
      </c>
    </row>
    <row r="291" spans="1:15" x14ac:dyDescent="0.25">
      <c r="A291" s="2"/>
      <c r="B291" s="2"/>
      <c r="C291" s="2"/>
      <c r="D291" s="2"/>
      <c r="E291" s="3"/>
      <c r="F291" s="4"/>
      <c r="G291" s="2"/>
      <c r="H291" s="4"/>
      <c r="I291" s="4"/>
      <c r="J291" s="4"/>
      <c r="K291" s="4">
        <f>IF(OR(F291="",J291&lt;&gt;"",OR(G291="Accepté",G291="Refusé",G291="Sans suite")),"",IF(H291="",F291+'Réglages'!$B$2,IF(I291="",H291+'Réglages'!$B$3,I291+'Réglages'!$B$4)))</f>
      </c>
      <c r="L291" s="2">
        <f>IF(K291="","",IF(K291&lt;TODAY(),"En retard",IF(K291=TODAY(),"Aujourd'hui","")))</f>
      </c>
      <c r="M291" s="2"/>
      <c r="N291" s="2"/>
      <c r="O291" s="2">
        <f>IF(OR(F291="",J291=""),"",J291-F291)</f>
      </c>
    </row>
    <row r="292" spans="1:15" x14ac:dyDescent="0.25">
      <c r="A292" s="2"/>
      <c r="B292" s="2"/>
      <c r="C292" s="2"/>
      <c r="D292" s="2"/>
      <c r="E292" s="3"/>
      <c r="F292" s="4"/>
      <c r="G292" s="2"/>
      <c r="H292" s="4"/>
      <c r="I292" s="4"/>
      <c r="J292" s="4"/>
      <c r="K292" s="4">
        <f>IF(OR(F292="",J292&lt;&gt;"",OR(G292="Accepté",G292="Refusé",G292="Sans suite")),"",IF(H292="",F292+'Réglages'!$B$2,IF(I292="",H292+'Réglages'!$B$3,I292+'Réglages'!$B$4)))</f>
      </c>
      <c r="L292" s="2">
        <f>IF(K292="","",IF(K292&lt;TODAY(),"En retard",IF(K292=TODAY(),"Aujourd'hui","")))</f>
      </c>
      <c r="M292" s="2"/>
      <c r="N292" s="2"/>
      <c r="O292" s="2">
        <f>IF(OR(F292="",J292=""),"",J292-F292)</f>
      </c>
    </row>
    <row r="293" spans="1:15" x14ac:dyDescent="0.25">
      <c r="A293" s="2"/>
      <c r="B293" s="2"/>
      <c r="C293" s="2"/>
      <c r="D293" s="2"/>
      <c r="E293" s="3"/>
      <c r="F293" s="4"/>
      <c r="G293" s="2"/>
      <c r="H293" s="4"/>
      <c r="I293" s="4"/>
      <c r="J293" s="4"/>
      <c r="K293" s="4">
        <f>IF(OR(F293="",J293&lt;&gt;"",OR(G293="Accepté",G293="Refusé",G293="Sans suite")),"",IF(H293="",F293+'Réglages'!$B$2,IF(I293="",H293+'Réglages'!$B$3,I293+'Réglages'!$B$4)))</f>
      </c>
      <c r="L293" s="2">
        <f>IF(K293="","",IF(K293&lt;TODAY(),"En retard",IF(K293=TODAY(),"Aujourd'hui","")))</f>
      </c>
      <c r="M293" s="2"/>
      <c r="N293" s="2"/>
      <c r="O293" s="2">
        <f>IF(OR(F293="",J293=""),"",J293-F293)</f>
      </c>
    </row>
    <row r="294" spans="1:15" x14ac:dyDescent="0.25">
      <c r="A294" s="2"/>
      <c r="B294" s="2"/>
      <c r="C294" s="2"/>
      <c r="D294" s="2"/>
      <c r="E294" s="3"/>
      <c r="F294" s="4"/>
      <c r="G294" s="2"/>
      <c r="H294" s="4"/>
      <c r="I294" s="4"/>
      <c r="J294" s="4"/>
      <c r="K294" s="4">
        <f>IF(OR(F294="",J294&lt;&gt;"",OR(G294="Accepté",G294="Refusé",G294="Sans suite")),"",IF(H294="",F294+'Réglages'!$B$2,IF(I294="",H294+'Réglages'!$B$3,I294+'Réglages'!$B$4)))</f>
      </c>
      <c r="L294" s="2">
        <f>IF(K294="","",IF(K294&lt;TODAY(),"En retard",IF(K294=TODAY(),"Aujourd'hui","")))</f>
      </c>
      <c r="M294" s="2"/>
      <c r="N294" s="2"/>
      <c r="O294" s="2">
        <f>IF(OR(F294="",J294=""),"",J294-F294)</f>
      </c>
    </row>
    <row r="295" spans="1:15" x14ac:dyDescent="0.25">
      <c r="A295" s="2"/>
      <c r="B295" s="2"/>
      <c r="C295" s="2"/>
      <c r="D295" s="2"/>
      <c r="E295" s="3"/>
      <c r="F295" s="4"/>
      <c r="G295" s="2"/>
      <c r="H295" s="4"/>
      <c r="I295" s="4"/>
      <c r="J295" s="4"/>
      <c r="K295" s="4">
        <f>IF(OR(F295="",J295&lt;&gt;"",OR(G295="Accepté",G295="Refusé",G295="Sans suite")),"",IF(H295="",F295+'Réglages'!$B$2,IF(I295="",H295+'Réglages'!$B$3,I295+'Réglages'!$B$4)))</f>
      </c>
      <c r="L295" s="2">
        <f>IF(K295="","",IF(K295&lt;TODAY(),"En retard",IF(K295=TODAY(),"Aujourd'hui","")))</f>
      </c>
      <c r="M295" s="2"/>
      <c r="N295" s="2"/>
      <c r="O295" s="2">
        <f>IF(OR(F295="",J295=""),"",J295-F295)</f>
      </c>
    </row>
    <row r="296" spans="1:15" x14ac:dyDescent="0.25">
      <c r="A296" s="2"/>
      <c r="B296" s="2"/>
      <c r="C296" s="2"/>
      <c r="D296" s="2"/>
      <c r="E296" s="3"/>
      <c r="F296" s="4"/>
      <c r="G296" s="2"/>
      <c r="H296" s="4"/>
      <c r="I296" s="4"/>
      <c r="J296" s="4"/>
      <c r="K296" s="4">
        <f>IF(OR(F296="",J296&lt;&gt;"",OR(G296="Accepté",G296="Refusé",G296="Sans suite")),"",IF(H296="",F296+'Réglages'!$B$2,IF(I296="",H296+'Réglages'!$B$3,I296+'Réglages'!$B$4)))</f>
      </c>
      <c r="L296" s="2">
        <f>IF(K296="","",IF(K296&lt;TODAY(),"En retard",IF(K296=TODAY(),"Aujourd'hui","")))</f>
      </c>
      <c r="M296" s="2"/>
      <c r="N296" s="2"/>
      <c r="O296" s="2">
        <f>IF(OR(F296="",J296=""),"",J296-F296)</f>
      </c>
    </row>
    <row r="297" spans="1:15" x14ac:dyDescent="0.25">
      <c r="A297" s="2"/>
      <c r="B297" s="2"/>
      <c r="C297" s="2"/>
      <c r="D297" s="2"/>
      <c r="E297" s="3"/>
      <c r="F297" s="4"/>
      <c r="G297" s="2"/>
      <c r="H297" s="4"/>
      <c r="I297" s="4"/>
      <c r="J297" s="4"/>
      <c r="K297" s="4">
        <f>IF(OR(F297="",J297&lt;&gt;"",OR(G297="Accepté",G297="Refusé",G297="Sans suite")),"",IF(H297="",F297+'Réglages'!$B$2,IF(I297="",H297+'Réglages'!$B$3,I297+'Réglages'!$B$4)))</f>
      </c>
      <c r="L297" s="2">
        <f>IF(K297="","",IF(K297&lt;TODAY(),"En retard",IF(K297=TODAY(),"Aujourd'hui","")))</f>
      </c>
      <c r="M297" s="2"/>
      <c r="N297" s="2"/>
      <c r="O297" s="2">
        <f>IF(OR(F297="",J297=""),"",J297-F297)</f>
      </c>
    </row>
    <row r="298" spans="1:15" x14ac:dyDescent="0.25">
      <c r="A298" s="2"/>
      <c r="B298" s="2"/>
      <c r="C298" s="2"/>
      <c r="D298" s="2"/>
      <c r="E298" s="3"/>
      <c r="F298" s="4"/>
      <c r="G298" s="2"/>
      <c r="H298" s="4"/>
      <c r="I298" s="4"/>
      <c r="J298" s="4"/>
      <c r="K298" s="4">
        <f>IF(OR(F298="",J298&lt;&gt;"",OR(G298="Accepté",G298="Refusé",G298="Sans suite")),"",IF(H298="",F298+'Réglages'!$B$2,IF(I298="",H298+'Réglages'!$B$3,I298+'Réglages'!$B$4)))</f>
      </c>
      <c r="L298" s="2">
        <f>IF(K298="","",IF(K298&lt;TODAY(),"En retard",IF(K298=TODAY(),"Aujourd'hui","")))</f>
      </c>
      <c r="M298" s="2"/>
      <c r="N298" s="2"/>
      <c r="O298" s="2">
        <f>IF(OR(F298="",J298=""),"",J298-F298)</f>
      </c>
    </row>
    <row r="299" spans="1:15" x14ac:dyDescent="0.25">
      <c r="A299" s="2"/>
      <c r="B299" s="2"/>
      <c r="C299" s="2"/>
      <c r="D299" s="2"/>
      <c r="E299" s="3"/>
      <c r="F299" s="4"/>
      <c r="G299" s="2"/>
      <c r="H299" s="4"/>
      <c r="I299" s="4"/>
      <c r="J299" s="4"/>
      <c r="K299" s="4">
        <f>IF(OR(F299="",J299&lt;&gt;"",OR(G299="Accepté",G299="Refusé",G299="Sans suite")),"",IF(H299="",F299+'Réglages'!$B$2,IF(I299="",H299+'Réglages'!$B$3,I299+'Réglages'!$B$4)))</f>
      </c>
      <c r="L299" s="2">
        <f>IF(K299="","",IF(K299&lt;TODAY(),"En retard",IF(K299=TODAY(),"Aujourd'hui","")))</f>
      </c>
      <c r="M299" s="2"/>
      <c r="N299" s="2"/>
      <c r="O299" s="2">
        <f>IF(OR(F299="",J299=""),"",J299-F299)</f>
      </c>
    </row>
    <row r="300" spans="1:15" x14ac:dyDescent="0.25">
      <c r="A300" s="2"/>
      <c r="B300" s="2"/>
      <c r="C300" s="2"/>
      <c r="D300" s="2"/>
      <c r="E300" s="3"/>
      <c r="F300" s="4"/>
      <c r="G300" s="2"/>
      <c r="H300" s="4"/>
      <c r="I300" s="4"/>
      <c r="J300" s="4"/>
      <c r="K300" s="4">
        <f>IF(OR(F300="",J300&lt;&gt;"",OR(G300="Accepté",G300="Refusé",G300="Sans suite")),"",IF(H300="",F300+'Réglages'!$B$2,IF(I300="",H300+'Réglages'!$B$3,I300+'Réglages'!$B$4)))</f>
      </c>
      <c r="L300" s="2">
        <f>IF(K300="","",IF(K300&lt;TODAY(),"En retard",IF(K300=TODAY(),"Aujourd'hui","")))</f>
      </c>
      <c r="M300" s="2"/>
      <c r="N300" s="2"/>
      <c r="O300" s="2">
        <f>IF(OR(F300="",J300=""),"",J300-F300)</f>
      </c>
    </row>
  </sheetData>
  <autoFilter ref="A1:O1"/>
  <conditionalFormatting sqref="L2:L300">
    <cfRule type="containsText" dxfId="0" priority="1">
      <formula>NOT(ISERROR(SEARCH("retard",L2)))</formula>
    </cfRule>
    <cfRule type="containsText" dxfId="1" priority="2">
      <formula>NOT(ISERROR(SEARCH("Aujourd",L2)))</formula>
    </cfRule>
  </conditionalFormatting>
  <dataValidations count="4">
    <dataValidation type="list" allowBlank="1" sqref="G10:G300">
      <formula1>Listes!$A$2:$A$7</formula1>
    </dataValidation>
    <dataValidation type="list" allowBlank="1" sqref="G2:G300">
      <formula1>Listes!$A$2:$A$7</formula1>
    </dataValidation>
    <dataValidation type="list" allowBlank="1" sqref="M10:M300">
      <formula1>Listes!$B$2:$B$7</formula1>
    </dataValidation>
    <dataValidation type="list" allowBlank="1" sqref="M2:M300">
      <formula1>Listes!$B$2:$B$7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10" customWidth="1"/>
    <col min="3" max="3" width="70" customWidth="1"/>
  </cols>
  <sheetData>
    <row r="1" ht="32" customHeight="1" spans="1:3" x14ac:dyDescent="0.25">
      <c r="A1" s="1" t="s">
        <v>21</v>
      </c>
      <c r="B1" s="1" t="s">
        <v>22</v>
      </c>
      <c r="C1" s="1" t="s">
        <v>23</v>
      </c>
    </row>
    <row r="2" spans="1:3" x14ac:dyDescent="0.25">
      <c r="A2" s="2" t="s">
        <v>24</v>
      </c>
      <c r="B2" s="2">
        <v>7</v>
      </c>
      <c r="C2" s="2" t="s">
        <v>25</v>
      </c>
    </row>
    <row r="3" spans="1:3" x14ac:dyDescent="0.25">
      <c r="A3" s="2" t="s">
        <v>26</v>
      </c>
      <c r="B3" s="2">
        <v>7</v>
      </c>
      <c r="C3" s="2" t="s">
        <v>27</v>
      </c>
    </row>
    <row r="4" spans="1:3" x14ac:dyDescent="0.25">
      <c r="A4" s="2" t="s">
        <v>28</v>
      </c>
      <c r="B4" s="2">
        <v>14</v>
      </c>
      <c r="C4" s="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0" customWidth="1"/>
    <col min="3" max="3" width="16" customWidth="1"/>
  </cols>
  <sheetData>
    <row r="1" ht="32" customHeight="1" spans="1:3" x14ac:dyDescent="0.25">
      <c r="A1" s="1" t="s">
        <v>6</v>
      </c>
      <c r="B1" s="1" t="s">
        <v>30</v>
      </c>
      <c r="C1" s="1" t="s">
        <v>4</v>
      </c>
    </row>
    <row r="2" spans="1:3" x14ac:dyDescent="0.25">
      <c r="A2" s="2" t="s">
        <v>19</v>
      </c>
      <c r="B2" s="2">
        <f>COUNTIF(Devis!$G$2:$G$300,A2)</f>
      </c>
      <c r="C2" s="3">
        <f>SUMIF(Devis!$G$2:$G$300,A2,Devis!$E$2:$E$300)</f>
      </c>
    </row>
    <row r="3" spans="1:3" x14ac:dyDescent="0.25">
      <c r="A3" s="2" t="s">
        <v>31</v>
      </c>
      <c r="B3" s="2">
        <f>COUNTIF(Devis!$G$2:$G$300,A3)</f>
      </c>
      <c r="C3" s="3">
        <f>SUMIF(Devis!$G$2:$G$300,A3,Devis!$E$2:$E$300)</f>
      </c>
    </row>
    <row r="4" spans="1:3" x14ac:dyDescent="0.25">
      <c r="A4" s="2" t="s">
        <v>32</v>
      </c>
      <c r="B4" s="2">
        <f>COUNTIF(Devis!$G$2:$G$300,A4)</f>
      </c>
      <c r="C4" s="3">
        <f>SUMIF(Devis!$G$2:$G$300,A4,Devis!$E$2:$E$300)</f>
      </c>
    </row>
    <row r="5" spans="1:3" x14ac:dyDescent="0.25">
      <c r="A5" s="2" t="s">
        <v>33</v>
      </c>
      <c r="B5" s="2">
        <f>COUNTIF(Devis!$G$2:$G$300,A5)</f>
      </c>
      <c r="C5" s="3">
        <f>SUMIF(Devis!$G$2:$G$300,A5,Devis!$E$2:$E$300)</f>
      </c>
    </row>
    <row r="6" spans="1:3" x14ac:dyDescent="0.25">
      <c r="A6" s="2" t="s">
        <v>34</v>
      </c>
      <c r="B6" s="2">
        <f>COUNTIF(Devis!$G$2:$G$300,A6)</f>
      </c>
      <c r="C6" s="3">
        <f>SUMIF(Devis!$G$2:$G$300,A6,Devis!$E$2:$E$300)</f>
      </c>
    </row>
    <row r="7" spans="1:3" x14ac:dyDescent="0.25">
      <c r="A7" s="2" t="s">
        <v>35</v>
      </c>
      <c r="B7" s="2">
        <f>COUNTIF(Devis!$G$2:$G$300,A7)</f>
      </c>
      <c r="C7" s="3">
        <f>SUMIF(Devis!$G$2:$G$300,A7,Devis!$E$2:$E$300)</f>
      </c>
    </row>
    <row r="8" spans="1:3" x14ac:dyDescent="0.25">
      <c r="A8" s="2"/>
      <c r="B8" s="2"/>
      <c r="C8" s="3"/>
    </row>
    <row r="9" spans="1:3" x14ac:dyDescent="0.25">
      <c r="A9" s="2" t="s">
        <v>36</v>
      </c>
      <c r="B9" s="2">
        <f>B2+B3+B4</f>
      </c>
      <c r="C9" s="3">
        <f>C2+C3+C4</f>
      </c>
    </row>
    <row r="10" spans="1:3" x14ac:dyDescent="0.25">
      <c r="A10" s="2" t="s">
        <v>37</v>
      </c>
      <c r="B10" s="2">
        <f>COUNTIF(Devis!$L$2:$L$300,"En retard")+COUNTIF(Devis!$L$2:$L$300,"Aujourd'hui")</f>
      </c>
      <c r="C10" s="3" t="s">
        <v>17</v>
      </c>
    </row>
    <row r="11" spans="1:3" x14ac:dyDescent="0.25">
      <c r="A11" s="2" t="s">
        <v>38</v>
      </c>
      <c r="B11" s="5">
        <f>IF(B5+B6+B7=0,"",B5/(B5+B6+B7))</f>
      </c>
      <c r="C11" s="5">
        <f>IF(C5+C6+C7=0,"",C5/(C5+C6+C7))</f>
      </c>
    </row>
    <row r="12" spans="1:3" x14ac:dyDescent="0.25">
      <c r="A12" s="2" t="s">
        <v>39</v>
      </c>
      <c r="B12" s="2">
        <f>IFERROR(ROUND(AVERAGE(Devis!$O$2:$O$300),0),"")</f>
      </c>
      <c r="C12" s="2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2" customWidth="1"/>
  </cols>
  <sheetData>
    <row r="1" ht="32" customHeight="1" spans="1:2" x14ac:dyDescent="0.25">
      <c r="A1" s="1" t="s">
        <v>40</v>
      </c>
      <c r="B1" s="1" t="s">
        <v>41</v>
      </c>
    </row>
    <row r="2" spans="1:2" x14ac:dyDescent="0.25">
      <c r="A2" t="s">
        <v>19</v>
      </c>
      <c r="B2" t="s">
        <v>42</v>
      </c>
    </row>
    <row r="3" spans="1:2" x14ac:dyDescent="0.25">
      <c r="A3" t="s">
        <v>31</v>
      </c>
      <c r="B3" t="s">
        <v>43</v>
      </c>
    </row>
    <row r="4" spans="1:2" x14ac:dyDescent="0.25">
      <c r="A4" t="s">
        <v>32</v>
      </c>
      <c r="B4" t="s">
        <v>44</v>
      </c>
    </row>
    <row r="5" spans="1:2" x14ac:dyDescent="0.25">
      <c r="A5" t="s">
        <v>33</v>
      </c>
      <c r="B5" t="s">
        <v>45</v>
      </c>
    </row>
    <row r="6" spans="1:2" x14ac:dyDescent="0.25">
      <c r="A6" t="s">
        <v>34</v>
      </c>
      <c r="B6" t="s">
        <v>46</v>
      </c>
    </row>
    <row r="7" spans="1:2" x14ac:dyDescent="0.25">
      <c r="A7" t="s">
        <v>35</v>
      </c>
      <c r="B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10" customWidth="1"/>
  </cols>
  <sheetData>
    <row r="1" spans="1:1" s="6" customFormat="1" x14ac:dyDescent="0.25">
      <c r="A1" s="7" t="s">
        <v>48</v>
      </c>
    </row>
    <row r="2" spans="1:1" x14ac:dyDescent="0.25">
      <c r="A2" s="8" t="s">
        <v>49</v>
      </c>
    </row>
    <row r="3" spans="1:1" x14ac:dyDescent="0.25">
      <c r="A3" s="8" t="s">
        <v>50</v>
      </c>
    </row>
    <row r="4" spans="1:1" x14ac:dyDescent="0.25">
      <c r="A4" s="8" t="s">
        <v>51</v>
      </c>
    </row>
    <row r="5" spans="1:1" x14ac:dyDescent="0.25">
      <c r="A5" s="8" t="s">
        <v>52</v>
      </c>
    </row>
    <row r="6" spans="1:1" x14ac:dyDescent="0.25">
      <c r="A6" s="8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Devis</vt:lpstr>
      <vt:lpstr>Réglages</vt:lpstr>
      <vt:lpstr>Synthèse</vt:lpstr>
      <vt:lpstr>Listes</vt:lpstr>
      <vt:lpstr>Mode d'emploi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Agence Talos</dc:creator>
  <dc:title>Suivi des devis et des relances</dc:title>
  <dc:subject/>
  <dc:description/>
  <cp:keywords/>
  <cp:category/>
  <cp:lastModifiedBy>Unknown</cp:lastModifiedBy>
  <dcterms:created xsi:type="dcterms:W3CDTF">2026-10-25T10:00:00Z</dcterms:created>
  <dcterms:modified xsi:type="dcterms:W3CDTF">2026-10-25T13:51:31Z</dcterms:modified>
</cp:coreProperties>
</file>